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Pol'!$A$1:$U$149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4" i="1" s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39" i="12"/>
  <c r="AC139" i="12"/>
  <c r="AD139" i="12"/>
  <c r="K8" i="12"/>
  <c r="M8" i="12"/>
  <c r="O8" i="12"/>
  <c r="G9" i="12"/>
  <c r="G8" i="12" s="1"/>
  <c r="I9" i="12"/>
  <c r="I8" i="12" s="1"/>
  <c r="K9" i="12"/>
  <c r="M9" i="12"/>
  <c r="O9" i="12"/>
  <c r="Q9" i="12"/>
  <c r="Q8" i="12" s="1"/>
  <c r="U9" i="12"/>
  <c r="U8" i="12" s="1"/>
  <c r="I11" i="12"/>
  <c r="O11" i="12"/>
  <c r="Q11" i="12"/>
  <c r="U11" i="12"/>
  <c r="G12" i="12"/>
  <c r="M12" i="12" s="1"/>
  <c r="M11" i="12" s="1"/>
  <c r="I12" i="12"/>
  <c r="K12" i="12"/>
  <c r="K11" i="12" s="1"/>
  <c r="O12" i="12"/>
  <c r="Q12" i="12"/>
  <c r="U12" i="12"/>
  <c r="G14" i="12"/>
  <c r="U14" i="12"/>
  <c r="G15" i="12"/>
  <c r="M15" i="12" s="1"/>
  <c r="I15" i="12"/>
  <c r="I14" i="12" s="1"/>
  <c r="K15" i="12"/>
  <c r="K14" i="12" s="1"/>
  <c r="O15" i="12"/>
  <c r="O14" i="12" s="1"/>
  <c r="Q15" i="12"/>
  <c r="Q14" i="12" s="1"/>
  <c r="U15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K20" i="12"/>
  <c r="M20" i="12"/>
  <c r="O20" i="12"/>
  <c r="G21" i="12"/>
  <c r="G20" i="12" s="1"/>
  <c r="I21" i="12"/>
  <c r="I20" i="12" s="1"/>
  <c r="K21" i="12"/>
  <c r="M21" i="12"/>
  <c r="O21" i="12"/>
  <c r="Q21" i="12"/>
  <c r="Q20" i="12" s="1"/>
  <c r="U21" i="12"/>
  <c r="U20" i="12" s="1"/>
  <c r="O22" i="12"/>
  <c r="Q22" i="12"/>
  <c r="U22" i="12"/>
  <c r="G23" i="12"/>
  <c r="M23" i="12" s="1"/>
  <c r="I23" i="12"/>
  <c r="K23" i="12"/>
  <c r="K22" i="12" s="1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I22" i="12" s="1"/>
  <c r="K27" i="12"/>
  <c r="O27" i="12"/>
  <c r="Q27" i="12"/>
  <c r="U27" i="12"/>
  <c r="G34" i="12"/>
  <c r="M34" i="12" s="1"/>
  <c r="I34" i="12"/>
  <c r="K34" i="12"/>
  <c r="O34" i="12"/>
  <c r="Q34" i="12"/>
  <c r="U34" i="12"/>
  <c r="G38" i="12"/>
  <c r="I38" i="12"/>
  <c r="K38" i="12"/>
  <c r="M38" i="12"/>
  <c r="U38" i="12"/>
  <c r="G39" i="12"/>
  <c r="I39" i="12"/>
  <c r="K39" i="12"/>
  <c r="M39" i="12"/>
  <c r="O39" i="12"/>
  <c r="O38" i="12" s="1"/>
  <c r="Q39" i="12"/>
  <c r="Q38" i="12" s="1"/>
  <c r="U39" i="12"/>
  <c r="O40" i="12"/>
  <c r="Q40" i="12"/>
  <c r="G41" i="12"/>
  <c r="I41" i="12"/>
  <c r="I40" i="12" s="1"/>
  <c r="K41" i="12"/>
  <c r="M41" i="12"/>
  <c r="O41" i="12"/>
  <c r="Q41" i="12"/>
  <c r="U41" i="12"/>
  <c r="U40" i="12" s="1"/>
  <c r="G50" i="12"/>
  <c r="M50" i="12" s="1"/>
  <c r="I50" i="12"/>
  <c r="K50" i="12"/>
  <c r="K40" i="12" s="1"/>
  <c r="O50" i="12"/>
  <c r="Q50" i="12"/>
  <c r="U50" i="12"/>
  <c r="G52" i="12"/>
  <c r="G40" i="12" s="1"/>
  <c r="I52" i="12"/>
  <c r="K52" i="12"/>
  <c r="O52" i="12"/>
  <c r="Q52" i="12"/>
  <c r="U52" i="12"/>
  <c r="I53" i="12"/>
  <c r="G54" i="12"/>
  <c r="M54" i="12" s="1"/>
  <c r="I54" i="12"/>
  <c r="K54" i="12"/>
  <c r="K53" i="12" s="1"/>
  <c r="O54" i="12"/>
  <c r="Q54" i="12"/>
  <c r="Q53" i="12" s="1"/>
  <c r="U54" i="12"/>
  <c r="G56" i="12"/>
  <c r="I56" i="12"/>
  <c r="K56" i="12"/>
  <c r="M56" i="12"/>
  <c r="O56" i="12"/>
  <c r="Q56" i="12"/>
  <c r="U56" i="12"/>
  <c r="U53" i="12" s="1"/>
  <c r="G65" i="12"/>
  <c r="I65" i="12"/>
  <c r="K65" i="12"/>
  <c r="M65" i="12"/>
  <c r="O65" i="12"/>
  <c r="O53" i="12" s="1"/>
  <c r="Q65" i="12"/>
  <c r="U65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1" i="12"/>
  <c r="G53" i="12" s="1"/>
  <c r="I71" i="12"/>
  <c r="K71" i="12"/>
  <c r="O71" i="12"/>
  <c r="Q71" i="12"/>
  <c r="U71" i="12"/>
  <c r="G72" i="12"/>
  <c r="I72" i="12"/>
  <c r="O72" i="12"/>
  <c r="U72" i="12"/>
  <c r="G73" i="12"/>
  <c r="M73" i="12" s="1"/>
  <c r="M72" i="12" s="1"/>
  <c r="I73" i="12"/>
  <c r="K73" i="12"/>
  <c r="K72" i="12" s="1"/>
  <c r="O73" i="12"/>
  <c r="Q73" i="12"/>
  <c r="Q72" i="12" s="1"/>
  <c r="U73" i="12"/>
  <c r="G75" i="12"/>
  <c r="I75" i="12"/>
  <c r="K75" i="12"/>
  <c r="M75" i="12"/>
  <c r="O75" i="12"/>
  <c r="O74" i="12" s="1"/>
  <c r="Q75" i="12"/>
  <c r="Q74" i="12" s="1"/>
  <c r="U75" i="12"/>
  <c r="G76" i="12"/>
  <c r="G74" i="12" s="1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U74" i="12" s="1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I74" i="12" s="1"/>
  <c r="K80" i="12"/>
  <c r="O80" i="12"/>
  <c r="Q80" i="12"/>
  <c r="U80" i="12"/>
  <c r="G81" i="12"/>
  <c r="M81" i="12" s="1"/>
  <c r="I81" i="12"/>
  <c r="K81" i="12"/>
  <c r="K74" i="12" s="1"/>
  <c r="O81" i="12"/>
  <c r="Q81" i="12"/>
  <c r="U81" i="12"/>
  <c r="G82" i="12"/>
  <c r="I82" i="12"/>
  <c r="K82" i="12"/>
  <c r="M82" i="12"/>
  <c r="U82" i="12"/>
  <c r="G83" i="12"/>
  <c r="I83" i="12"/>
  <c r="K83" i="12"/>
  <c r="M83" i="12"/>
  <c r="O83" i="12"/>
  <c r="O82" i="12" s="1"/>
  <c r="Q83" i="12"/>
  <c r="Q82" i="12" s="1"/>
  <c r="U83" i="12"/>
  <c r="G85" i="12"/>
  <c r="O85" i="12"/>
  <c r="Q85" i="12"/>
  <c r="G86" i="12"/>
  <c r="I86" i="12"/>
  <c r="I85" i="12" s="1"/>
  <c r="K86" i="12"/>
  <c r="M86" i="12"/>
  <c r="O86" i="12"/>
  <c r="Q86" i="12"/>
  <c r="U86" i="12"/>
  <c r="U85" i="12" s="1"/>
  <c r="G87" i="12"/>
  <c r="M87" i="12" s="1"/>
  <c r="M85" i="12" s="1"/>
  <c r="I87" i="12"/>
  <c r="K87" i="12"/>
  <c r="K85" i="12" s="1"/>
  <c r="O87" i="12"/>
  <c r="Q87" i="12"/>
  <c r="U87" i="12"/>
  <c r="G88" i="12"/>
  <c r="G89" i="12"/>
  <c r="M89" i="12" s="1"/>
  <c r="I89" i="12"/>
  <c r="I88" i="12" s="1"/>
  <c r="K89" i="12"/>
  <c r="K88" i="12" s="1"/>
  <c r="O89" i="12"/>
  <c r="O88" i="12" s="1"/>
  <c r="Q89" i="12"/>
  <c r="U89" i="12"/>
  <c r="G90" i="12"/>
  <c r="M90" i="12" s="1"/>
  <c r="I90" i="12"/>
  <c r="K90" i="12"/>
  <c r="O90" i="12"/>
  <c r="Q90" i="12"/>
  <c r="Q88" i="12" s="1"/>
  <c r="U90" i="12"/>
  <c r="G93" i="12"/>
  <c r="I93" i="12"/>
  <c r="K93" i="12"/>
  <c r="M93" i="12"/>
  <c r="O93" i="12"/>
  <c r="Q93" i="12"/>
  <c r="U93" i="12"/>
  <c r="G96" i="12"/>
  <c r="I96" i="12"/>
  <c r="K96" i="12"/>
  <c r="M96" i="12"/>
  <c r="O96" i="12"/>
  <c r="Q96" i="12"/>
  <c r="U96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U88" i="12" s="1"/>
  <c r="G102" i="12"/>
  <c r="M102" i="12" s="1"/>
  <c r="I102" i="12"/>
  <c r="K102" i="12"/>
  <c r="O102" i="12"/>
  <c r="Q102" i="12"/>
  <c r="U102" i="12"/>
  <c r="G104" i="12"/>
  <c r="M104" i="12" s="1"/>
  <c r="I104" i="12"/>
  <c r="K104" i="12"/>
  <c r="O104" i="12"/>
  <c r="Q104" i="12"/>
  <c r="U104" i="12"/>
  <c r="G105" i="12"/>
  <c r="I105" i="12"/>
  <c r="G106" i="12"/>
  <c r="M106" i="12" s="1"/>
  <c r="M105" i="12" s="1"/>
  <c r="I106" i="12"/>
  <c r="K106" i="12"/>
  <c r="K105" i="12" s="1"/>
  <c r="O106" i="12"/>
  <c r="Q106" i="12"/>
  <c r="Q105" i="12" s="1"/>
  <c r="U106" i="12"/>
  <c r="G112" i="12"/>
  <c r="I112" i="12"/>
  <c r="K112" i="12"/>
  <c r="M112" i="12"/>
  <c r="O112" i="12"/>
  <c r="Q112" i="12"/>
  <c r="U112" i="12"/>
  <c r="U105" i="12" s="1"/>
  <c r="G113" i="12"/>
  <c r="I113" i="12"/>
  <c r="K113" i="12"/>
  <c r="M113" i="12"/>
  <c r="O113" i="12"/>
  <c r="O105" i="12" s="1"/>
  <c r="Q113" i="12"/>
  <c r="U113" i="12"/>
  <c r="G114" i="12"/>
  <c r="I114" i="12"/>
  <c r="K114" i="12"/>
  <c r="M114" i="12"/>
  <c r="O114" i="12"/>
  <c r="Q114" i="12"/>
  <c r="U114" i="12"/>
  <c r="G116" i="12"/>
  <c r="I116" i="12"/>
  <c r="K116" i="12"/>
  <c r="M116" i="12"/>
  <c r="O116" i="12"/>
  <c r="Q116" i="12"/>
  <c r="U116" i="12"/>
  <c r="K117" i="12"/>
  <c r="O117" i="12"/>
  <c r="Q117" i="12"/>
  <c r="U117" i="12"/>
  <c r="G118" i="12"/>
  <c r="G117" i="12" s="1"/>
  <c r="I118" i="12"/>
  <c r="I117" i="12" s="1"/>
  <c r="K118" i="12"/>
  <c r="O118" i="12"/>
  <c r="Q118" i="12"/>
  <c r="U118" i="12"/>
  <c r="G119" i="12"/>
  <c r="I119" i="12"/>
  <c r="O119" i="12"/>
  <c r="U119" i="12"/>
  <c r="G120" i="12"/>
  <c r="M120" i="12" s="1"/>
  <c r="M119" i="12" s="1"/>
  <c r="I120" i="12"/>
  <c r="K120" i="12"/>
  <c r="K119" i="12" s="1"/>
  <c r="O120" i="12"/>
  <c r="Q120" i="12"/>
  <c r="Q119" i="12" s="1"/>
  <c r="U120" i="12"/>
  <c r="K129" i="12"/>
  <c r="G130" i="12"/>
  <c r="I130" i="12"/>
  <c r="K130" i="12"/>
  <c r="M130" i="12"/>
  <c r="O130" i="12"/>
  <c r="O129" i="12" s="1"/>
  <c r="Q130" i="12"/>
  <c r="Q129" i="12" s="1"/>
  <c r="U130" i="12"/>
  <c r="G131" i="12"/>
  <c r="G129" i="12" s="1"/>
  <c r="I131" i="12"/>
  <c r="K131" i="12"/>
  <c r="M131" i="12"/>
  <c r="O131" i="12"/>
  <c r="Q131" i="12"/>
  <c r="U131" i="12"/>
  <c r="G132" i="12"/>
  <c r="I132" i="12"/>
  <c r="K132" i="12"/>
  <c r="M132" i="12"/>
  <c r="O132" i="12"/>
  <c r="Q132" i="12"/>
  <c r="U132" i="12"/>
  <c r="U129" i="12" s="1"/>
  <c r="G134" i="12"/>
  <c r="M134" i="12" s="1"/>
  <c r="M129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7" i="12"/>
  <c r="M137" i="12" s="1"/>
  <c r="I137" i="12"/>
  <c r="I129" i="12" s="1"/>
  <c r="K137" i="12"/>
  <c r="O137" i="12"/>
  <c r="Q137" i="12"/>
  <c r="U137" i="12"/>
  <c r="I20" i="1"/>
  <c r="I19" i="1"/>
  <c r="I18" i="1"/>
  <c r="I17" i="1"/>
  <c r="I16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2" i="12"/>
  <c r="M14" i="12"/>
  <c r="M74" i="12"/>
  <c r="M40" i="12"/>
  <c r="M88" i="12"/>
  <c r="M118" i="12"/>
  <c r="M117" i="12" s="1"/>
  <c r="M71" i="12"/>
  <c r="M53" i="12" s="1"/>
  <c r="M52" i="12"/>
  <c r="G22" i="12"/>
  <c r="G11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<sst xmlns="http://schemas.openxmlformats.org/spreadsheetml/2006/main" count="566" uniqueCount="282">
  <si>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</si>
  <si>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</si>
  <si>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</si>
  <si>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</si>
  <si>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</si>
  <si>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</si>
  <si>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</si>
  <si>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</si>
  <si>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</si>
  <si>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</si>
  <si>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</si>
  <si>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</si>
  <si>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</si>
  <si>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</si>
  <si>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</si>
  <si>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</si>
  <si>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</si>
  <si>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</si>
  <si>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</si>
  <si>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</si>
  <si>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</si>
  <si>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</si>
  <si>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</si>
  <si>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</si>
  <si>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</si>
  <si>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</si>
  <si>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</si>
  <si>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</si>
  <si>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</si>
  <si>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</si>
  <si>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</si>
  <si>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</si>
  <si>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</si>
  <si>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</si>
  <si>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</si>
  <si>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</si>
  <si>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</si>
  <si>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</si>
  <si>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</si>
  <si>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</si>
  <si>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</si>
  <si>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</si>
  <si>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</si>
  <si>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</si>
  <si>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</si>
  <si>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Jaroslav Kubala</t>
  </si>
  <si>
    <t>Havarijní stav MŠ Bobková</t>
  </si>
  <si>
    <t>Městská část praha 14</t>
  </si>
  <si>
    <t>Bratří Venclíků 1073</t>
  </si>
  <si>
    <t>Praha 9</t>
  </si>
  <si>
    <t>19821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</si>
  <si>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</si>
  <si>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</si>
  <si>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</si>
  <si>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</si>
  <si>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</si>
  <si>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</si>
  <si>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</si>
  <si>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</si>
  <si>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</si>
  <si>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</si>
  <si>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</si>
  <si>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</si>
  <si>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</si>
  <si>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</si>
  <si>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</si>
  <si>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</si>
  <si>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</si>
  <si>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</si>
  <si>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</si>
  <si>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</si>
  <si>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</si>
  <si>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</si>
  <si>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725</t>
  </si>
  <si>
    <t>Zařizovací předměty</t>
  </si>
  <si>
    <t>762</t>
  </si>
  <si>
    <t>Konstrukce tesařské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</si>
  <si>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</si>
  <si>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</si>
  <si>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</si>
  <si>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</si>
  <si>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</si>
  <si>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</si>
  <si>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</si>
  <si>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</si>
  <si>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</si>
  <si>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</si>
  <si>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</si>
  <si>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</si>
  <si>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</si>
  <si>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</si>
  <si>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</si>
  <si>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</si>
  <si>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</si>
  <si>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</si>
  <si>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</si>
  <si>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</si>
  <si>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</si>
  <si>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</si>
  <si>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</si>
  <si>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</si>
  <si>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</si>
  <si>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</si>
  <si>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</si>
  <si>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</si>
  <si>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</si>
  <si>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</si>
  <si>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</si>
  <si>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</si>
  <si>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</si>
  <si>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</si>
  <si>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</si>
  <si>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</si>
  <si>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</si>
  <si>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</si>
  <si>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</si>
  <si>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</si>
  <si>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</si>
  <si>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342311511R00</t>
  </si>
  <si>
    <t xml:space="preserve">Příčky z betonu prostého C 12/15 </t>
  </si>
  <si>
    <t>m3</t>
  </si>
  <si>
    <t>POL1_0</t>
  </si>
  <si>
    <t>0,65*0,65*0,3+1,7*0,1*0,3+0,88*0,1*0,3+0,68*0,12*0,3</t>
  </si>
  <si>
    <t>VV</t>
  </si>
  <si>
    <t>612100031RA0</t>
  </si>
  <si>
    <t>Oprava omítek stěn vnitřních vápenocem. štukových</t>
  </si>
  <si>
    <t>m2</t>
  </si>
  <si>
    <t>POL2_0</t>
  </si>
  <si>
    <t>22,19*0,2</t>
  </si>
  <si>
    <t>631312611RT6</t>
  </si>
  <si>
    <t>Mazanina betonová tl. 5 - 8 cm C 16/20, s polypropylénovými vlákny 0,6 kg / m3</t>
  </si>
  <si>
    <t>(14,4+1,3+1,2+1+13+8+9,5+26,9)*0,05</t>
  </si>
  <si>
    <t>631351101R00</t>
  </si>
  <si>
    <t>Bednění stěn, rýh a otvorů v podlahách - zřízení</t>
  </si>
  <si>
    <t>(1,7+0,88+0,8+1,6+0,65+0,65+0,68+0,68)*0,3</t>
  </si>
  <si>
    <t>631351102R00</t>
  </si>
  <si>
    <t>Bednění stěn, rýh a otvorů v podlahách -odstranění</t>
  </si>
  <si>
    <t>952901111R00</t>
  </si>
  <si>
    <t>Vyčištění budov o výšce podlaží do 4 m</t>
  </si>
  <si>
    <t>965042241R00</t>
  </si>
  <si>
    <t>Bourání mazanin betonových tl. nad 10 cm, nad 4 m2</t>
  </si>
  <si>
    <t>965081713RT2</t>
  </si>
  <si>
    <t>Bourání dlaždic keramických tl. 1 cm, nad 1 m2, sbíječka, dlaždice keramické</t>
  </si>
  <si>
    <t>14,4+1,3+1,2+1+13+8+9,5+26,9</t>
  </si>
  <si>
    <t>978059511R00</t>
  </si>
  <si>
    <t>Odsekání vnitřních obkladů stěn do 1 m2</t>
  </si>
  <si>
    <t xml:space="preserve">m101,102,103,104,105: : </t>
  </si>
  <si>
    <t>(3,73+1,17+0,3+1+0,12+1+1,49+0,88+0,12+1,73+1,46+0,8+0,88+0,88)*0,2</t>
  </si>
  <si>
    <t>(0,88+0,88+1,15+0,5+0,22+0,41+4,7+2,74+3,7+3,7+0,3+2,6)*0,2</t>
  </si>
  <si>
    <t>(1,5+0,9+1+0,9+0,2)*2</t>
  </si>
  <si>
    <t xml:space="preserve">m106,107: : </t>
  </si>
  <si>
    <t>(3+2,2+2,7+0,18+0,18+0,96+0,9+0,2+0,2+0,96+3,6+1,9+3,6+0,9)*0,2</t>
  </si>
  <si>
    <t>978057331R06</t>
  </si>
  <si>
    <t>Odsekání soklíků</t>
  </si>
  <si>
    <t>m</t>
  </si>
  <si>
    <t xml:space="preserve">m108: : </t>
  </si>
  <si>
    <t>3,59+1,14+0,72+2,76+3,4+0,17+0,3+0,17+3,05+1,2+1,6+0,28+1,47+1,75+0,17</t>
  </si>
  <si>
    <t>0,25+0,17</t>
  </si>
  <si>
    <t>998011001R00</t>
  </si>
  <si>
    <t>Přesun hmot pro budovy zděné výšky do 6 m</t>
  </si>
  <si>
    <t>t</t>
  </si>
  <si>
    <t>711212601RT2</t>
  </si>
  <si>
    <t>Těsnicí pás do spoje podlaha - stěna, š. 100 mm</t>
  </si>
  <si>
    <t xml:space="preserve">koupelna: : </t>
  </si>
  <si>
    <t>4,7+2,8+3,7+0,3+3,7+2,6+3,7+0,8+1,2+1,2+1,1+0,8+1,7+0,7+0,22+0,7+0,4</t>
  </si>
  <si>
    <t>0,9+0,9+1,5+1,5+1,5+1,5+0,9+0,9+1,2+0,9+0,9+2+2+2+2</t>
  </si>
  <si>
    <t>0,7+0,7+1,7+1,7+0,8+0,9+3,6+3,6+1,9+1+1+0,2+3+1,1+0,28+1,3+0,2+0,2</t>
  </si>
  <si>
    <t>2,2+0,9+0,2+0,8</t>
  </si>
  <si>
    <t>0,3+1,5+1,75+0,2+0,25+0,2+3,6+1,15+0,8+2,8+3,4+0,17+0,17+0,3+3,1+1,6+1</t>
  </si>
  <si>
    <t>711212001RT2</t>
  </si>
  <si>
    <t>Hydroizolační povlak - nátěr, proti vlhkosti</t>
  </si>
  <si>
    <t>77+8,6</t>
  </si>
  <si>
    <t>998711101R00</t>
  </si>
  <si>
    <t>Přesun hmot pro izolace proti vodě, výšky do 6 m</t>
  </si>
  <si>
    <t>713100813R00</t>
  </si>
  <si>
    <t>Odstranění tepelné izolace, polystyrén tl. nad 5cm</t>
  </si>
  <si>
    <t>14,4+1,3+1,2+1,0+13+8+9,5+26,9</t>
  </si>
  <si>
    <t>713121118RT1</t>
  </si>
  <si>
    <t>Montáž dilatačního pásku podél stěn, materiál ve specifikaci</t>
  </si>
  <si>
    <t>3,73+1,17+0,3+1+0,12+1+1,49+0,88+0,12+1,73+1,46+0,8+0,88+0,88</t>
  </si>
  <si>
    <t>0,88+0,88+1,15+0,5+0,22+0,41+4,7+2,74+3,7+3,7+0,3+2,6</t>
  </si>
  <si>
    <t>3+2,2+2,7+0,18+0,18+0,96+0,9+0,2+0,2+0,96+3,6+1,9+3,6+0,9</t>
  </si>
  <si>
    <t>28375704R</t>
  </si>
  <si>
    <t>Deska izolační stabilizov. EPS 100S  1000 x 500 mm</t>
  </si>
  <si>
    <t>POL3_0</t>
  </si>
  <si>
    <t>75,3*0,05</t>
  </si>
  <si>
    <t>28314030R</t>
  </si>
  <si>
    <t>Okrajová dilatační páska tl. 10 mm, páska dilatační okrajová, PE, fólie šířky 150 mm</t>
  </si>
  <si>
    <t>713121111R00</t>
  </si>
  <si>
    <t>Izolace tepelná podlah na sucho, jednovrstvá</t>
  </si>
  <si>
    <t>713191100RT9</t>
  </si>
  <si>
    <t>Položení separační fólie, včetně dodávky fólie</t>
  </si>
  <si>
    <t>75,3*1,1</t>
  </si>
  <si>
    <t>998713101R00</t>
  </si>
  <si>
    <t>Přesun hmot pro izolace tepelné, výšky do 6 m</t>
  </si>
  <si>
    <t>721223423RT1</t>
  </si>
  <si>
    <t>Vpusť podlahová se zápachovou uzávěrkou HL 310N, mřížka nerez 115 x 115 D 50/75/110 mm</t>
  </si>
  <si>
    <t>kus</t>
  </si>
  <si>
    <t>725110811R00</t>
  </si>
  <si>
    <t>Demontáž klozetů splachovacích</t>
  </si>
  <si>
    <t>soubor</t>
  </si>
  <si>
    <t>725240812R66</t>
  </si>
  <si>
    <t>Demontáž dělicích stěn mezi klozety</t>
  </si>
  <si>
    <t>ks</t>
  </si>
  <si>
    <t>725590811R00</t>
  </si>
  <si>
    <t>Přesun vybour.hmot, zařizovací předměty H 6 m</t>
  </si>
  <si>
    <t>725119205R00</t>
  </si>
  <si>
    <t>Montáž klozetových mís normálních</t>
  </si>
  <si>
    <t>998725101R00</t>
  </si>
  <si>
    <t>Přesun hmot pro zařizovací předměty, výšky do 6 m</t>
  </si>
  <si>
    <t>725849200R00</t>
  </si>
  <si>
    <t>Montáž baterií sprchových, nastavitelná výška</t>
  </si>
  <si>
    <t>725820801R01</t>
  </si>
  <si>
    <t>Demontáž baterie sprchové nástěnné do G 3/4</t>
  </si>
  <si>
    <t>762510010R99</t>
  </si>
  <si>
    <t>Provizorní zakrytí podlahy ve třídě, OSB 18mm, položené na papírovou lepenku</t>
  </si>
  <si>
    <t>1,2*10</t>
  </si>
  <si>
    <t>766111110R55</t>
  </si>
  <si>
    <t>Dělicí stěna komplet, atypická z MDF, dodávka+montáž</t>
  </si>
  <si>
    <t>998766101R00</t>
  </si>
  <si>
    <t>Přesun hmot pro truhlářské konstr., výšky do 6 m</t>
  </si>
  <si>
    <t>771130111R00</t>
  </si>
  <si>
    <t>Obklad soklíků rovných do tmele výšky do 100 mm</t>
  </si>
  <si>
    <t>771111141R00</t>
  </si>
  <si>
    <t>Příplatek za diagonální kladení dlažby</t>
  </si>
  <si>
    <t>14,4+1,3+1,2+1+13</t>
  </si>
  <si>
    <t>771212112R00</t>
  </si>
  <si>
    <t>Kladení dlažby keramické do TM, vel. do 200x200 mm</t>
  </si>
  <si>
    <t>14,4+1,3+1,2+1,0+13</t>
  </si>
  <si>
    <t>771212113R00</t>
  </si>
  <si>
    <t>Kladení dlažby keramické do TM, vel. do 400x400 mm</t>
  </si>
  <si>
    <t xml:space="preserve">m106,107,108: : </t>
  </si>
  <si>
    <t>8+9,5+26,9</t>
  </si>
  <si>
    <t>771101210R00</t>
  </si>
  <si>
    <t>Penetrace podkladu pod dlažby</t>
  </si>
  <si>
    <t>597642031R</t>
  </si>
  <si>
    <t>Dlažba 300x300x9 mm, dle výběru investora</t>
  </si>
  <si>
    <t>44,4*1,15</t>
  </si>
  <si>
    <t>597642020R</t>
  </si>
  <si>
    <t>Dlažba 200x200x9 mm, dle výběru investora</t>
  </si>
  <si>
    <t>30,9*1,15</t>
  </si>
  <si>
    <t>998771101R00</t>
  </si>
  <si>
    <t>Přesun hmot pro podlahy z dlaždic, výšky do 6 m</t>
  </si>
  <si>
    <t>781230121R00</t>
  </si>
  <si>
    <t>Obkládání stěn vnitř.keram. do tmele do 300x300 mm</t>
  </si>
  <si>
    <t>39*0,3+(1,5+0,9+1+0,9+0,2)*2</t>
  </si>
  <si>
    <t>29*0,3</t>
  </si>
  <si>
    <t/>
  </si>
  <si>
    <t>781101111R00</t>
  </si>
  <si>
    <t>Vyrovnání podkladu maltou ze SMS tl. do 7 mm</t>
  </si>
  <si>
    <t>781101210R00</t>
  </si>
  <si>
    <t>Penetrace podkladu pod obklady</t>
  </si>
  <si>
    <t>597813666R</t>
  </si>
  <si>
    <t>Obkládačka 20x25 mm, dle výběru investora</t>
  </si>
  <si>
    <t>29,4*1,15</t>
  </si>
  <si>
    <t>998781101R00</t>
  </si>
  <si>
    <t>Přesun hmot pro obklady keramické, výšky do 6 m</t>
  </si>
  <si>
    <t>783224900R11</t>
  </si>
  <si>
    <t>Údržba, nátěr syntetický kovových konstr. 2x email, zárubně m103 a 104</t>
  </si>
  <si>
    <t>784195212R00</t>
  </si>
  <si>
    <t>Malba tekutá Primalex Plus, bílá, 2 x</t>
  </si>
  <si>
    <t>22,19*3,5+26,9</t>
  </si>
  <si>
    <t>(2,7+2,7+2,7+2,7+3,6+3,6+2,9+2,9)*1,5+8+9,5</t>
  </si>
  <si>
    <t>(4,7+2,7+3,9+3,9+2,6+5,7+1,2+1+1+1,5+0,9+0,8+1,7+0,7+0,2+0,7+0,4)*1,5</t>
  </si>
  <si>
    <t>(1,5+1,5+0,9+0,9+1,2+1,2+0,9+0,9)*1,5</t>
  </si>
  <si>
    <t>979081111R00</t>
  </si>
  <si>
    <t>Odvoz suti a vybour. hmot na skládku do 1 km</t>
  </si>
  <si>
    <t>979990102R00</t>
  </si>
  <si>
    <t>Poplatek za skládku suti - směs betonu a cihel</t>
  </si>
  <si>
    <t>979081121R00</t>
  </si>
  <si>
    <t>Příplatek k odvozu za každý další 1 km</t>
  </si>
  <si>
    <t>20*11,85</t>
  </si>
  <si>
    <t>979082111R00</t>
  </si>
  <si>
    <t>Vnitrostaveništní doprava suti do 10 m</t>
  </si>
  <si>
    <t>979082121R00</t>
  </si>
  <si>
    <t>Příplatek k vnitrost. dopravě suti za dalších 5 m</t>
  </si>
  <si>
    <t>3*11,85</t>
  </si>
  <si>
    <t>979990143R00</t>
  </si>
  <si>
    <t>Poplatek za skládku suti - polystyren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</si>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</sst>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4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SUMIF(F47:F63,A16,I47:I63)+SUMIF(F47:F63,"PSU",I47:I63)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SUMIF(F47:F63,A17,I47:I63)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SUMIF(F47:F63,A18,I47:I63)</f>
        <v>0</v>
      </c>
      <c r="J18" s="94"/>
    </row>
    <row r="19" spans="1:10" ht="23.25" customHeight="1" x14ac:dyDescent="0.2">
      <c r="A19" s="194" t="s">
        <v>89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SUMIF(F47:F63,A19,I47:I63)</f>
        <v>0</v>
      </c>
      <c r="J19" s="94"/>
    </row>
    <row r="20" spans="1:10" ht="23.25" customHeight="1" x14ac:dyDescent="0.2">
      <c r="A20" s="194" t="s">
        <v>90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SUMIF(F47:F63,A20,I47:I63)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43216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Pol'!AC139</f>
        <v>0</v>
      </c>
      <c r="G39" s="149">
        <f>' Pol'!AD139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51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53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54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55</v>
      </c>
      <c r="C47" s="176" t="s">
        <v>56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57</v>
      </c>
      <c r="C48" s="166" t="s">
        <v>58</v>
      </c>
      <c r="D48" s="168"/>
      <c r="E48" s="168"/>
      <c r="F48" s="184" t="s">
        <v>23</v>
      </c>
      <c r="G48" s="185"/>
      <c r="H48" s="185"/>
      <c r="I48" s="186">
        <f>' Pol'!G11</f>
        <v>0</v>
      </c>
      <c r="J48" s="186"/>
    </row>
    <row r="49" spans="1:10" ht="25.5" customHeight="1" x14ac:dyDescent="0.2">
      <c r="A49" s="164"/>
      <c r="B49" s="167" t="s">
        <v>59</v>
      </c>
      <c r="C49" s="166" t="s">
        <v>60</v>
      </c>
      <c r="D49" s="168"/>
      <c r="E49" s="168"/>
      <c r="F49" s="184" t="s">
        <v>23</v>
      </c>
      <c r="G49" s="185"/>
      <c r="H49" s="185"/>
      <c r="I49" s="186">
        <f>' Pol'!G14</f>
        <v>0</v>
      </c>
      <c r="J49" s="186"/>
    </row>
    <row r="50" spans="1:10" ht="25.5" customHeight="1" x14ac:dyDescent="0.2">
      <c r="A50" s="164"/>
      <c r="B50" s="167" t="s">
        <v>61</v>
      </c>
      <c r="C50" s="166" t="s">
        <v>62</v>
      </c>
      <c r="D50" s="168"/>
      <c r="E50" s="168"/>
      <c r="F50" s="184" t="s">
        <v>23</v>
      </c>
      <c r="G50" s="185"/>
      <c r="H50" s="185"/>
      <c r="I50" s="186">
        <f>' Pol'!G20</f>
        <v>0</v>
      </c>
      <c r="J50" s="186"/>
    </row>
    <row r="51" spans="1:10" ht="25.5" customHeight="1" x14ac:dyDescent="0.2">
      <c r="A51" s="164"/>
      <c r="B51" s="167" t="s">
        <v>63</v>
      </c>
      <c r="C51" s="166" t="s">
        <v>64</v>
      </c>
      <c r="D51" s="168"/>
      <c r="E51" s="168"/>
      <c r="F51" s="184" t="s">
        <v>23</v>
      </c>
      <c r="G51" s="185"/>
      <c r="H51" s="185"/>
      <c r="I51" s="186">
        <f>' Pol'!G22</f>
        <v>0</v>
      </c>
      <c r="J51" s="186"/>
    </row>
    <row r="52" spans="1:10" ht="25.5" customHeight="1" x14ac:dyDescent="0.2">
      <c r="A52" s="164"/>
      <c r="B52" s="167" t="s">
        <v>65</v>
      </c>
      <c r="C52" s="166" t="s">
        <v>66</v>
      </c>
      <c r="D52" s="168"/>
      <c r="E52" s="168"/>
      <c r="F52" s="184" t="s">
        <v>23</v>
      </c>
      <c r="G52" s="185"/>
      <c r="H52" s="185"/>
      <c r="I52" s="186">
        <f>' Pol'!G38</f>
        <v>0</v>
      </c>
      <c r="J52" s="186"/>
    </row>
    <row r="53" spans="1:10" ht="25.5" customHeight="1" x14ac:dyDescent="0.2">
      <c r="A53" s="164"/>
      <c r="B53" s="167" t="s">
        <v>67</v>
      </c>
      <c r="C53" s="166" t="s">
        <v>68</v>
      </c>
      <c r="D53" s="168"/>
      <c r="E53" s="168"/>
      <c r="F53" s="184" t="s">
        <v>24</v>
      </c>
      <c r="G53" s="185"/>
      <c r="H53" s="185"/>
      <c r="I53" s="186">
        <f>' Pol'!G40</f>
        <v>0</v>
      </c>
      <c r="J53" s="186"/>
    </row>
    <row r="54" spans="1:10" ht="25.5" customHeight="1" x14ac:dyDescent="0.2">
      <c r="A54" s="164"/>
      <c r="B54" s="167" t="s">
        <v>69</v>
      </c>
      <c r="C54" s="166" t="s">
        <v>70</v>
      </c>
      <c r="D54" s="168"/>
      <c r="E54" s="168"/>
      <c r="F54" s="184" t="s">
        <v>24</v>
      </c>
      <c r="G54" s="185"/>
      <c r="H54" s="185"/>
      <c r="I54" s="186">
        <f>' Pol'!G53</f>
        <v>0</v>
      </c>
      <c r="J54" s="186"/>
    </row>
    <row r="55" spans="1:10" ht="25.5" customHeight="1" x14ac:dyDescent="0.2">
      <c r="A55" s="164"/>
      <c r="B55" s="167" t="s">
        <v>71</v>
      </c>
      <c r="C55" s="166" t="s">
        <v>72</v>
      </c>
      <c r="D55" s="168"/>
      <c r="E55" s="168"/>
      <c r="F55" s="184" t="s">
        <v>24</v>
      </c>
      <c r="G55" s="185"/>
      <c r="H55" s="185"/>
      <c r="I55" s="186">
        <f>' Pol'!G72</f>
        <v>0</v>
      </c>
      <c r="J55" s="186"/>
    </row>
    <row r="56" spans="1:10" ht="25.5" customHeight="1" x14ac:dyDescent="0.2">
      <c r="A56" s="164"/>
      <c r="B56" s="167" t="s">
        <v>73</v>
      </c>
      <c r="C56" s="166" t="s">
        <v>74</v>
      </c>
      <c r="D56" s="168"/>
      <c r="E56" s="168"/>
      <c r="F56" s="184" t="s">
        <v>24</v>
      </c>
      <c r="G56" s="185"/>
      <c r="H56" s="185"/>
      <c r="I56" s="186">
        <f>' Pol'!G74</f>
        <v>0</v>
      </c>
      <c r="J56" s="186"/>
    </row>
    <row r="57" spans="1:10" ht="25.5" customHeight="1" x14ac:dyDescent="0.2">
      <c r="A57" s="164"/>
      <c r="B57" s="167" t="s">
        <v>75</v>
      </c>
      <c r="C57" s="166" t="s">
        <v>76</v>
      </c>
      <c r="D57" s="168"/>
      <c r="E57" s="168"/>
      <c r="F57" s="184" t="s">
        <v>24</v>
      </c>
      <c r="G57" s="185"/>
      <c r="H57" s="185"/>
      <c r="I57" s="186">
        <f>' Pol'!G82</f>
        <v>0</v>
      </c>
      <c r="J57" s="186"/>
    </row>
    <row r="58" spans="1:10" ht="25.5" customHeight="1" x14ac:dyDescent="0.2">
      <c r="A58" s="164"/>
      <c r="B58" s="167" t="s">
        <v>77</v>
      </c>
      <c r="C58" s="166" t="s">
        <v>78</v>
      </c>
      <c r="D58" s="168"/>
      <c r="E58" s="168"/>
      <c r="F58" s="184" t="s">
        <v>24</v>
      </c>
      <c r="G58" s="185"/>
      <c r="H58" s="185"/>
      <c r="I58" s="186">
        <f>' Pol'!G85</f>
        <v>0</v>
      </c>
      <c r="J58" s="186"/>
    </row>
    <row r="59" spans="1:10" ht="25.5" customHeight="1" x14ac:dyDescent="0.2">
      <c r="A59" s="164"/>
      <c r="B59" s="167" t="s">
        <v>79</v>
      </c>
      <c r="C59" s="166" t="s">
        <v>80</v>
      </c>
      <c r="D59" s="168"/>
      <c r="E59" s="168"/>
      <c r="F59" s="184" t="s">
        <v>24</v>
      </c>
      <c r="G59" s="185"/>
      <c r="H59" s="185"/>
      <c r="I59" s="186">
        <f>' Pol'!G88</f>
        <v>0</v>
      </c>
      <c r="J59" s="186"/>
    </row>
    <row r="60" spans="1:10" ht="25.5" customHeight="1" x14ac:dyDescent="0.2">
      <c r="A60" s="164"/>
      <c r="B60" s="167" t="s">
        <v>81</v>
      </c>
      <c r="C60" s="166" t="s">
        <v>82</v>
      </c>
      <c r="D60" s="168"/>
      <c r="E60" s="168"/>
      <c r="F60" s="184" t="s">
        <v>24</v>
      </c>
      <c r="G60" s="185"/>
      <c r="H60" s="185"/>
      <c r="I60" s="186">
        <f>' Pol'!G105</f>
        <v>0</v>
      </c>
      <c r="J60" s="186"/>
    </row>
    <row r="61" spans="1:10" ht="25.5" customHeight="1" x14ac:dyDescent="0.2">
      <c r="A61" s="164"/>
      <c r="B61" s="167" t="s">
        <v>83</v>
      </c>
      <c r="C61" s="166" t="s">
        <v>84</v>
      </c>
      <c r="D61" s="168"/>
      <c r="E61" s="168"/>
      <c r="F61" s="184" t="s">
        <v>24</v>
      </c>
      <c r="G61" s="185"/>
      <c r="H61" s="185"/>
      <c r="I61" s="186">
        <f>' Pol'!G117</f>
        <v>0</v>
      </c>
      <c r="J61" s="186"/>
    </row>
    <row r="62" spans="1:10" ht="25.5" customHeight="1" x14ac:dyDescent="0.2">
      <c r="A62" s="164"/>
      <c r="B62" s="167" t="s">
        <v>85</v>
      </c>
      <c r="C62" s="166" t="s">
        <v>86</v>
      </c>
      <c r="D62" s="168"/>
      <c r="E62" s="168"/>
      <c r="F62" s="184" t="s">
        <v>24</v>
      </c>
      <c r="G62" s="185"/>
      <c r="H62" s="185"/>
      <c r="I62" s="186">
        <f>' Pol'!G119</f>
        <v>0</v>
      </c>
      <c r="J62" s="186"/>
    </row>
    <row r="63" spans="1:10" ht="25.5" customHeight="1" x14ac:dyDescent="0.2">
      <c r="A63" s="164"/>
      <c r="B63" s="178" t="s">
        <v>87</v>
      </c>
      <c r="C63" s="179" t="s">
        <v>88</v>
      </c>
      <c r="D63" s="180"/>
      <c r="E63" s="180"/>
      <c r="F63" s="187" t="s">
        <v>23</v>
      </c>
      <c r="G63" s="188"/>
      <c r="H63" s="188"/>
      <c r="I63" s="189">
        <f>' Pol'!G129</f>
        <v>0</v>
      </c>
      <c r="J63" s="189"/>
    </row>
    <row r="64" spans="1:10" ht="25.5" customHeight="1" x14ac:dyDescent="0.2">
      <c r="A64" s="165"/>
      <c r="B64" s="171" t="s">
        <v>1</v>
      </c>
      <c r="C64" s="171"/>
      <c r="D64" s="172"/>
      <c r="E64" s="172"/>
      <c r="F64" s="190"/>
      <c r="G64" s="191"/>
      <c r="H64" s="191"/>
      <c r="I64" s="192">
        <f>SUM(I47:I63)</f>
        <v>0</v>
      </c>
      <c r="J64" s="192"/>
    </row>
    <row r="65" spans="6:10" x14ac:dyDescent="0.2">
      <c r="F65" s="193"/>
      <c r="G65" s="131"/>
      <c r="H65" s="193"/>
      <c r="I65" s="131"/>
      <c r="J65" s="131"/>
    </row>
    <row r="66" spans="6:10" x14ac:dyDescent="0.2">
      <c r="F66" s="193"/>
      <c r="G66" s="131"/>
      <c r="H66" s="193"/>
      <c r="I66" s="131"/>
      <c r="J66" s="131"/>
    </row>
    <row r="67" spans="6:10" x14ac:dyDescent="0.2">
      <c r="F67" s="193"/>
      <c r="G67" s="131"/>
      <c r="H67" s="193"/>
      <c r="I67" s="131"/>
      <c r="J6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4:J6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92</v>
      </c>
    </row>
    <row r="2" spans="1:60" ht="24.95" customHeight="1" x14ac:dyDescent="0.2">
      <c r="A2" s="204" t="s">
        <v>91</v>
      </c>
      <c r="B2" s="198"/>
      <c r="C2" s="199" t="s">
        <v>46</v>
      </c>
      <c r="D2" s="200"/>
      <c r="E2" s="200"/>
      <c r="F2" s="200"/>
      <c r="G2" s="206"/>
      <c r="AE2" t="s">
        <v>93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t="s">
        <v>94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t="s">
        <v>95</v>
      </c>
    </row>
    <row r="5" spans="1:60" hidden="1" x14ac:dyDescent="0.2">
      <c r="A5" s="208" t="s">
        <v>96</v>
      </c>
      <c r="B5" s="209"/>
      <c r="C5" s="210"/>
      <c r="D5" s="211"/>
      <c r="E5" s="212"/>
      <c r="F5" s="212"/>
      <c r="G5" s="213"/>
      <c r="AE5" t="s">
        <v>97</v>
      </c>
    </row>
    <row r="6" spans="1:60" x14ac:dyDescent="0.2">
      <c r="D6" s="196"/>
    </row>
    <row r="7" spans="1:60" ht="38.25" x14ac:dyDescent="0.2">
      <c r="A7" s="218" t="s">
        <v>98</v>
      </c>
      <c r="B7" s="219" t="s">
        <v>99</v>
      </c>
      <c r="C7" s="219" t="s">
        <v>100</v>
      </c>
      <c r="D7" s="235" t="s">
        <v>101</v>
      </c>
      <c r="E7" s="218" t="s">
        <v>102</v>
      </c>
      <c r="F7" s="214" t="s">
        <v>103</v>
      </c>
      <c r="G7" s="236" t="s">
        <v>28</v>
      </c>
      <c r="H7" s="237" t="s">
        <v>29</v>
      </c>
      <c r="I7" s="237" t="s">
        <v>104</v>
      </c>
      <c r="J7" s="237" t="s">
        <v>30</v>
      </c>
      <c r="K7" s="237" t="s">
        <v>105</v>
      </c>
      <c r="L7" s="237" t="s">
        <v>106</v>
      </c>
      <c r="M7" s="237" t="s">
        <v>107</v>
      </c>
      <c r="N7" s="237" t="s">
        <v>108</v>
      </c>
      <c r="O7" s="237" t="s">
        <v>109</v>
      </c>
      <c r="P7" s="237" t="s">
        <v>110</v>
      </c>
      <c r="Q7" s="237" t="s">
        <v>111</v>
      </c>
      <c r="R7" s="237" t="s">
        <v>112</v>
      </c>
      <c r="S7" s="237" t="s">
        <v>113</v>
      </c>
      <c r="T7" s="237" t="s">
        <v>114</v>
      </c>
      <c r="U7" s="220" t="s">
        <v>115</v>
      </c>
    </row>
    <row r="8" spans="1:60" x14ac:dyDescent="0.2">
      <c r="A8" s="238" t="s">
        <v>116</v>
      </c>
      <c r="B8" s="239" t="s">
        <v>55</v>
      </c>
      <c r="C8" s="240" t="s">
        <v>56</v>
      </c>
      <c r="D8" s="241"/>
      <c r="E8" s="242"/>
      <c r="F8" s="229"/>
      <c r="G8" s="229">
        <f>SUMIF(AE9:AE10,"&lt;&gt;NOR",G9:G10)</f>
        <v>0</v>
      </c>
      <c r="H8" s="229"/>
      <c r="I8" s="229">
        <f>SUM(I9:I10)</f>
        <v>0</v>
      </c>
      <c r="J8" s="229"/>
      <c r="K8" s="229">
        <f>SUM(K9:K10)</f>
        <v>0</v>
      </c>
      <c r="L8" s="229"/>
      <c r="M8" s="229">
        <f>SUM(M9:M10)</f>
        <v>0</v>
      </c>
      <c r="N8" s="229"/>
      <c r="O8" s="229">
        <f>SUM(O9:O10)</f>
        <v>0.57999999999999996</v>
      </c>
      <c r="P8" s="229"/>
      <c r="Q8" s="229">
        <f>SUM(Q9:Q10)</f>
        <v>0</v>
      </c>
      <c r="R8" s="229"/>
      <c r="S8" s="229"/>
      <c r="T8" s="243"/>
      <c r="U8" s="229">
        <f>SUM(U9:U10)</f>
        <v>0.27</v>
      </c>
      <c r="AE8" t="s">
        <v>117</v>
      </c>
    </row>
    <row r="9" spans="1:60" outlineLevel="1" x14ac:dyDescent="0.2">
      <c r="A9" s="216">
        <v>1</v>
      </c>
      <c r="B9" s="221" t="s">
        <v>118</v>
      </c>
      <c r="C9" s="266" t="s">
        <v>119</v>
      </c>
      <c r="D9" s="223" t="s">
        <v>120</v>
      </c>
      <c r="E9" s="226">
        <v>0.2286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2.5287099999999998</v>
      </c>
      <c r="O9" s="231">
        <f>ROUND(E9*N9,2)</f>
        <v>0.57999999999999996</v>
      </c>
      <c r="P9" s="231">
        <v>0</v>
      </c>
      <c r="Q9" s="231">
        <f>ROUND(E9*P9,2)</f>
        <v>0</v>
      </c>
      <c r="R9" s="231"/>
      <c r="S9" s="231"/>
      <c r="T9" s="232">
        <v>1.1970000000000001</v>
      </c>
      <c r="U9" s="231">
        <f>ROUND(E9*T9,2)</f>
        <v>0.27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121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16"/>
      <c r="B10" s="221"/>
      <c r="C10" s="267" t="s">
        <v>122</v>
      </c>
      <c r="D10" s="224"/>
      <c r="E10" s="227">
        <v>0.2286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2"/>
      <c r="U10" s="231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123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">
      <c r="A11" s="217" t="s">
        <v>116</v>
      </c>
      <c r="B11" s="222" t="s">
        <v>57</v>
      </c>
      <c r="C11" s="268" t="s">
        <v>58</v>
      </c>
      <c r="D11" s="225"/>
      <c r="E11" s="228"/>
      <c r="F11" s="233"/>
      <c r="G11" s="233">
        <f>SUMIF(AE12:AE13,"&lt;&gt;NOR",G12:G13)</f>
        <v>0</v>
      </c>
      <c r="H11" s="233"/>
      <c r="I11" s="233">
        <f>SUM(I12:I13)</f>
        <v>0</v>
      </c>
      <c r="J11" s="233"/>
      <c r="K11" s="233">
        <f>SUM(K12:K13)</f>
        <v>0</v>
      </c>
      <c r="L11" s="233"/>
      <c r="M11" s="233">
        <f>SUM(M12:M13)</f>
        <v>0</v>
      </c>
      <c r="N11" s="233"/>
      <c r="O11" s="233">
        <f>SUM(O12:O13)</f>
        <v>0.03</v>
      </c>
      <c r="P11" s="233"/>
      <c r="Q11" s="233">
        <f>SUM(Q12:Q13)</f>
        <v>0.02</v>
      </c>
      <c r="R11" s="233"/>
      <c r="S11" s="233"/>
      <c r="T11" s="234"/>
      <c r="U11" s="233">
        <f>SUM(U12:U13)</f>
        <v>1.38</v>
      </c>
      <c r="AE11" t="s">
        <v>117</v>
      </c>
    </row>
    <row r="12" spans="1:60" outlineLevel="1" x14ac:dyDescent="0.2">
      <c r="A12" s="216">
        <v>2</v>
      </c>
      <c r="B12" s="221" t="s">
        <v>124</v>
      </c>
      <c r="C12" s="266" t="s">
        <v>125</v>
      </c>
      <c r="D12" s="223" t="s">
        <v>126</v>
      </c>
      <c r="E12" s="226">
        <v>4.4379999999999997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6.0099999999999997E-3</v>
      </c>
      <c r="O12" s="231">
        <f>ROUND(E12*N12,2)</f>
        <v>0.03</v>
      </c>
      <c r="P12" s="231">
        <v>4.0000000000000001E-3</v>
      </c>
      <c r="Q12" s="231">
        <f>ROUND(E12*P12,2)</f>
        <v>0.02</v>
      </c>
      <c r="R12" s="231"/>
      <c r="S12" s="231"/>
      <c r="T12" s="232">
        <v>0.31135000000000002</v>
      </c>
      <c r="U12" s="231">
        <f>ROUND(E12*T12,2)</f>
        <v>1.38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127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/>
      <c r="B13" s="221"/>
      <c r="C13" s="267" t="s">
        <v>128</v>
      </c>
      <c r="D13" s="224"/>
      <c r="E13" s="227">
        <v>4.4379999999999997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2"/>
      <c r="U13" s="231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123</v>
      </c>
      <c r="AF13" s="215">
        <v>0</v>
      </c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">
      <c r="A14" s="217" t="s">
        <v>116</v>
      </c>
      <c r="B14" s="222" t="s">
        <v>59</v>
      </c>
      <c r="C14" s="268" t="s">
        <v>60</v>
      </c>
      <c r="D14" s="225"/>
      <c r="E14" s="228"/>
      <c r="F14" s="233"/>
      <c r="G14" s="233">
        <f>SUMIF(AE15:AE19,"&lt;&gt;NOR",G15:G19)</f>
        <v>0</v>
      </c>
      <c r="H14" s="233"/>
      <c r="I14" s="233">
        <f>SUM(I15:I19)</f>
        <v>0</v>
      </c>
      <c r="J14" s="233"/>
      <c r="K14" s="233">
        <f>SUM(K15:K19)</f>
        <v>0</v>
      </c>
      <c r="L14" s="233"/>
      <c r="M14" s="233">
        <f>SUM(M15:M19)</f>
        <v>0</v>
      </c>
      <c r="N14" s="233"/>
      <c r="O14" s="233">
        <f>SUM(O15:O19)</f>
        <v>9.6499999999999986</v>
      </c>
      <c r="P14" s="233"/>
      <c r="Q14" s="233">
        <f>SUM(Q15:Q19)</f>
        <v>0</v>
      </c>
      <c r="R14" s="233"/>
      <c r="S14" s="233"/>
      <c r="T14" s="234"/>
      <c r="U14" s="233">
        <f>SUM(U15:U19)</f>
        <v>13.56</v>
      </c>
      <c r="AE14" t="s">
        <v>117</v>
      </c>
    </row>
    <row r="15" spans="1:60" ht="22.5" outlineLevel="1" x14ac:dyDescent="0.2">
      <c r="A15" s="216">
        <v>3</v>
      </c>
      <c r="B15" s="221" t="s">
        <v>129</v>
      </c>
      <c r="C15" s="266" t="s">
        <v>130</v>
      </c>
      <c r="D15" s="223" t="s">
        <v>120</v>
      </c>
      <c r="E15" s="226">
        <v>3.7650000000000001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2.5550000000000002</v>
      </c>
      <c r="O15" s="231">
        <f>ROUND(E15*N15,2)</f>
        <v>9.6199999999999992</v>
      </c>
      <c r="P15" s="231">
        <v>0</v>
      </c>
      <c r="Q15" s="231">
        <f>ROUND(E15*P15,2)</f>
        <v>0</v>
      </c>
      <c r="R15" s="231"/>
      <c r="S15" s="231"/>
      <c r="T15" s="232">
        <v>3.2130000000000001</v>
      </c>
      <c r="U15" s="231">
        <f>ROUND(E15*T15,2)</f>
        <v>12.1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121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1"/>
      <c r="C16" s="267" t="s">
        <v>131</v>
      </c>
      <c r="D16" s="224"/>
      <c r="E16" s="227">
        <v>3.7650000000000001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2"/>
      <c r="U16" s="231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123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4</v>
      </c>
      <c r="B17" s="221" t="s">
        <v>132</v>
      </c>
      <c r="C17" s="266" t="s">
        <v>133</v>
      </c>
      <c r="D17" s="223" t="s">
        <v>126</v>
      </c>
      <c r="E17" s="226">
        <v>2.2919999999999998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1.41E-2</v>
      </c>
      <c r="O17" s="231">
        <f>ROUND(E17*N17,2)</f>
        <v>0.03</v>
      </c>
      <c r="P17" s="231">
        <v>0</v>
      </c>
      <c r="Q17" s="231">
        <f>ROUND(E17*P17,2)</f>
        <v>0</v>
      </c>
      <c r="R17" s="231"/>
      <c r="S17" s="231"/>
      <c r="T17" s="232">
        <v>0.39600000000000002</v>
      </c>
      <c r="U17" s="231">
        <f>ROUND(E17*T17,2)</f>
        <v>0.91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121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/>
      <c r="B18" s="221"/>
      <c r="C18" s="267" t="s">
        <v>134</v>
      </c>
      <c r="D18" s="224"/>
      <c r="E18" s="227">
        <v>2.2919999999999998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2"/>
      <c r="U18" s="231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123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5</v>
      </c>
      <c r="B19" s="221" t="s">
        <v>135</v>
      </c>
      <c r="C19" s="266" t="s">
        <v>136</v>
      </c>
      <c r="D19" s="223" t="s">
        <v>126</v>
      </c>
      <c r="E19" s="226">
        <v>2.2919999999999998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0.24</v>
      </c>
      <c r="U19" s="231">
        <f>ROUND(E19*T19,2)</f>
        <v>0.55000000000000004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121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x14ac:dyDescent="0.2">
      <c r="A20" s="217" t="s">
        <v>116</v>
      </c>
      <c r="B20" s="222" t="s">
        <v>61</v>
      </c>
      <c r="C20" s="268" t="s">
        <v>62</v>
      </c>
      <c r="D20" s="225"/>
      <c r="E20" s="228"/>
      <c r="F20" s="233"/>
      <c r="G20" s="233">
        <f>SUMIF(AE21:AE21,"&lt;&gt;NOR",G21:G21)</f>
        <v>0</v>
      </c>
      <c r="H20" s="233"/>
      <c r="I20" s="233">
        <f>SUM(I21:I21)</f>
        <v>0</v>
      </c>
      <c r="J20" s="233"/>
      <c r="K20" s="233">
        <f>SUM(K21:K21)</f>
        <v>0</v>
      </c>
      <c r="L20" s="233"/>
      <c r="M20" s="233">
        <f>SUM(M21:M21)</f>
        <v>0</v>
      </c>
      <c r="N20" s="233"/>
      <c r="O20" s="233">
        <f>SUM(O21:O21)</f>
        <v>0</v>
      </c>
      <c r="P20" s="233"/>
      <c r="Q20" s="233">
        <f>SUM(Q21:Q21)</f>
        <v>0</v>
      </c>
      <c r="R20" s="233"/>
      <c r="S20" s="233"/>
      <c r="T20" s="234"/>
      <c r="U20" s="233">
        <f>SUM(U21:U21)</f>
        <v>23.19</v>
      </c>
      <c r="AE20" t="s">
        <v>117</v>
      </c>
    </row>
    <row r="21" spans="1:60" outlineLevel="1" x14ac:dyDescent="0.2">
      <c r="A21" s="216">
        <v>6</v>
      </c>
      <c r="B21" s="221" t="s">
        <v>137</v>
      </c>
      <c r="C21" s="266" t="s">
        <v>138</v>
      </c>
      <c r="D21" s="223" t="s">
        <v>126</v>
      </c>
      <c r="E21" s="226">
        <v>75.3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4.0000000000000003E-5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0.308</v>
      </c>
      <c r="U21" s="231">
        <f>ROUND(E21*T21,2)</f>
        <v>23.19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121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17" t="s">
        <v>116</v>
      </c>
      <c r="B22" s="222" t="s">
        <v>63</v>
      </c>
      <c r="C22" s="268" t="s">
        <v>64</v>
      </c>
      <c r="D22" s="225"/>
      <c r="E22" s="228"/>
      <c r="F22" s="233"/>
      <c r="G22" s="233">
        <f>SUMIF(AE23:AE37,"&lt;&gt;NOR",G23:G37)</f>
        <v>0</v>
      </c>
      <c r="H22" s="233"/>
      <c r="I22" s="233">
        <f>SUM(I23:I37)</f>
        <v>0</v>
      </c>
      <c r="J22" s="233"/>
      <c r="K22" s="233">
        <f>SUM(K23:K37)</f>
        <v>0</v>
      </c>
      <c r="L22" s="233"/>
      <c r="M22" s="233">
        <f>SUM(M23:M37)</f>
        <v>0</v>
      </c>
      <c r="N22" s="233"/>
      <c r="O22" s="233">
        <f>SUM(O23:O37)</f>
        <v>0</v>
      </c>
      <c r="P22" s="233"/>
      <c r="Q22" s="233">
        <f>SUM(Q23:Q37)</f>
        <v>11.42</v>
      </c>
      <c r="R22" s="233"/>
      <c r="S22" s="233"/>
      <c r="T22" s="234"/>
      <c r="U22" s="233">
        <f>SUM(U23:U37)</f>
        <v>49.39</v>
      </c>
      <c r="AE22" t="s">
        <v>117</v>
      </c>
    </row>
    <row r="23" spans="1:60" outlineLevel="1" x14ac:dyDescent="0.2">
      <c r="A23" s="216">
        <v>7</v>
      </c>
      <c r="B23" s="221" t="s">
        <v>139</v>
      </c>
      <c r="C23" s="266" t="s">
        <v>140</v>
      </c>
      <c r="D23" s="223" t="s">
        <v>120</v>
      </c>
      <c r="E23" s="226">
        <v>3.7650000000000001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2.2000000000000002</v>
      </c>
      <c r="Q23" s="231">
        <f>ROUND(E23*P23,2)</f>
        <v>8.2799999999999994</v>
      </c>
      <c r="R23" s="231"/>
      <c r="S23" s="231"/>
      <c r="T23" s="232">
        <v>5.867</v>
      </c>
      <c r="U23" s="231">
        <f>ROUND(E23*T23,2)</f>
        <v>22.09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121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/>
      <c r="B24" s="221"/>
      <c r="C24" s="267" t="s">
        <v>131</v>
      </c>
      <c r="D24" s="224"/>
      <c r="E24" s="227">
        <v>3.7650000000000001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2"/>
      <c r="U24" s="231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123</v>
      </c>
      <c r="AF24" s="215">
        <v>0</v>
      </c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16">
        <v>8</v>
      </c>
      <c r="B25" s="221" t="s">
        <v>141</v>
      </c>
      <c r="C25" s="266" t="s">
        <v>142</v>
      </c>
      <c r="D25" s="223" t="s">
        <v>126</v>
      </c>
      <c r="E25" s="226">
        <v>75.3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0.02</v>
      </c>
      <c r="Q25" s="231">
        <f>ROUND(E25*P25,2)</f>
        <v>1.51</v>
      </c>
      <c r="R25" s="231"/>
      <c r="S25" s="231"/>
      <c r="T25" s="232">
        <v>7.8E-2</v>
      </c>
      <c r="U25" s="231">
        <f>ROUND(E25*T25,2)</f>
        <v>5.87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121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/>
      <c r="B26" s="221"/>
      <c r="C26" s="267" t="s">
        <v>143</v>
      </c>
      <c r="D26" s="224"/>
      <c r="E26" s="227">
        <v>75.3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2"/>
      <c r="U26" s="231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123</v>
      </c>
      <c r="AF26" s="215">
        <v>0</v>
      </c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9</v>
      </c>
      <c r="B27" s="221" t="s">
        <v>144</v>
      </c>
      <c r="C27" s="266" t="s">
        <v>145</v>
      </c>
      <c r="D27" s="223" t="s">
        <v>126</v>
      </c>
      <c r="E27" s="226">
        <v>20.763999999999999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6.8000000000000005E-2</v>
      </c>
      <c r="Q27" s="231">
        <f>ROUND(E27*P27,2)</f>
        <v>1.41</v>
      </c>
      <c r="R27" s="231"/>
      <c r="S27" s="231"/>
      <c r="T27" s="232">
        <v>0.69</v>
      </c>
      <c r="U27" s="231">
        <f>ROUND(E27*T27,2)</f>
        <v>14.33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121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/>
      <c r="B28" s="221"/>
      <c r="C28" s="267" t="s">
        <v>146</v>
      </c>
      <c r="D28" s="224"/>
      <c r="E28" s="227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2"/>
      <c r="U28" s="231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123</v>
      </c>
      <c r="AF28" s="215">
        <v>0</v>
      </c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16"/>
      <c r="B29" s="221"/>
      <c r="C29" s="267" t="s">
        <v>147</v>
      </c>
      <c r="D29" s="224"/>
      <c r="E29" s="227">
        <v>3.1120000000000001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2"/>
      <c r="U29" s="231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123</v>
      </c>
      <c r="AF29" s="215">
        <v>0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16"/>
      <c r="B30" s="221"/>
      <c r="C30" s="267" t="s">
        <v>148</v>
      </c>
      <c r="D30" s="224"/>
      <c r="E30" s="227">
        <v>4.3559999999999999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2"/>
      <c r="U30" s="231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123</v>
      </c>
      <c r="AF30" s="215">
        <v>0</v>
      </c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/>
      <c r="B31" s="221"/>
      <c r="C31" s="267" t="s">
        <v>149</v>
      </c>
      <c r="D31" s="224"/>
      <c r="E31" s="227">
        <v>9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2"/>
      <c r="U31" s="231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123</v>
      </c>
      <c r="AF31" s="215">
        <v>0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/>
      <c r="B32" s="221"/>
      <c r="C32" s="267" t="s">
        <v>150</v>
      </c>
      <c r="D32" s="224"/>
      <c r="E32" s="227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2"/>
      <c r="U32" s="231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123</v>
      </c>
      <c r="AF32" s="215">
        <v>0</v>
      </c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16"/>
      <c r="B33" s="221"/>
      <c r="C33" s="267" t="s">
        <v>151</v>
      </c>
      <c r="D33" s="224"/>
      <c r="E33" s="227">
        <v>4.2960000000000003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2"/>
      <c r="U33" s="231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123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10</v>
      </c>
      <c r="B34" s="221" t="s">
        <v>152</v>
      </c>
      <c r="C34" s="266" t="s">
        <v>153</v>
      </c>
      <c r="D34" s="223" t="s">
        <v>154</v>
      </c>
      <c r="E34" s="226">
        <v>22.19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0.01</v>
      </c>
      <c r="Q34" s="231">
        <f>ROUND(E34*P34,2)</f>
        <v>0.22</v>
      </c>
      <c r="R34" s="231"/>
      <c r="S34" s="231"/>
      <c r="T34" s="232">
        <v>0.32</v>
      </c>
      <c r="U34" s="231">
        <f>ROUND(E34*T34,2)</f>
        <v>7.1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121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/>
      <c r="B35" s="221"/>
      <c r="C35" s="267" t="s">
        <v>155</v>
      </c>
      <c r="D35" s="224"/>
      <c r="E35" s="227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2"/>
      <c r="U35" s="231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123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16"/>
      <c r="B36" s="221"/>
      <c r="C36" s="267" t="s">
        <v>156</v>
      </c>
      <c r="D36" s="224"/>
      <c r="E36" s="227">
        <v>21.77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2"/>
      <c r="U36" s="231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123</v>
      </c>
      <c r="AF36" s="215">
        <v>0</v>
      </c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/>
      <c r="B37" s="221"/>
      <c r="C37" s="267" t="s">
        <v>157</v>
      </c>
      <c r="D37" s="224"/>
      <c r="E37" s="227">
        <v>0.42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2"/>
      <c r="U37" s="231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123</v>
      </c>
      <c r="AF37" s="215">
        <v>0</v>
      </c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17" t="s">
        <v>116</v>
      </c>
      <c r="B38" s="222" t="s">
        <v>65</v>
      </c>
      <c r="C38" s="268" t="s">
        <v>66</v>
      </c>
      <c r="D38" s="225"/>
      <c r="E38" s="228"/>
      <c r="F38" s="233"/>
      <c r="G38" s="233">
        <f>SUMIF(AE39:AE39,"&lt;&gt;NOR",G39:G39)</f>
        <v>0</v>
      </c>
      <c r="H38" s="233"/>
      <c r="I38" s="233">
        <f>SUM(I39:I39)</f>
        <v>0</v>
      </c>
      <c r="J38" s="233"/>
      <c r="K38" s="233">
        <f>SUM(K39:K39)</f>
        <v>0</v>
      </c>
      <c r="L38" s="233"/>
      <c r="M38" s="233">
        <f>SUM(M39:M39)</f>
        <v>0</v>
      </c>
      <c r="N38" s="233"/>
      <c r="O38" s="233">
        <f>SUM(O39:O39)</f>
        <v>0</v>
      </c>
      <c r="P38" s="233"/>
      <c r="Q38" s="233">
        <f>SUM(Q39:Q39)</f>
        <v>0</v>
      </c>
      <c r="R38" s="233"/>
      <c r="S38" s="233"/>
      <c r="T38" s="234"/>
      <c r="U38" s="233">
        <f>SUM(U39:U39)</f>
        <v>9.34</v>
      </c>
      <c r="AE38" t="s">
        <v>117</v>
      </c>
    </row>
    <row r="39" spans="1:60" outlineLevel="1" x14ac:dyDescent="0.2">
      <c r="A39" s="216">
        <v>11</v>
      </c>
      <c r="B39" s="221" t="s">
        <v>158</v>
      </c>
      <c r="C39" s="266" t="s">
        <v>159</v>
      </c>
      <c r="D39" s="223" t="s">
        <v>160</v>
      </c>
      <c r="E39" s="226">
        <v>10.96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0.85199999999999998</v>
      </c>
      <c r="U39" s="231">
        <f>ROUND(E39*T39,2)</f>
        <v>9.34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121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x14ac:dyDescent="0.2">
      <c r="A40" s="217" t="s">
        <v>116</v>
      </c>
      <c r="B40" s="222" t="s">
        <v>67</v>
      </c>
      <c r="C40" s="268" t="s">
        <v>68</v>
      </c>
      <c r="D40" s="225"/>
      <c r="E40" s="228"/>
      <c r="F40" s="233"/>
      <c r="G40" s="233">
        <f>SUMIF(AE41:AE52,"&lt;&gt;NOR",G41:G52)</f>
        <v>0</v>
      </c>
      <c r="H40" s="233"/>
      <c r="I40" s="233">
        <f>SUM(I41:I52)</f>
        <v>0</v>
      </c>
      <c r="J40" s="233"/>
      <c r="K40" s="233">
        <f>SUM(K41:K52)</f>
        <v>0</v>
      </c>
      <c r="L40" s="233"/>
      <c r="M40" s="233">
        <f>SUM(M41:M52)</f>
        <v>0</v>
      </c>
      <c r="N40" s="233"/>
      <c r="O40" s="233">
        <f>SUM(O41:O52)</f>
        <v>0.17</v>
      </c>
      <c r="P40" s="233"/>
      <c r="Q40" s="233">
        <f>SUM(Q41:Q52)</f>
        <v>0</v>
      </c>
      <c r="R40" s="233"/>
      <c r="S40" s="233"/>
      <c r="T40" s="234"/>
      <c r="U40" s="233">
        <f>SUM(U41:U52)</f>
        <v>31.930000000000003</v>
      </c>
      <c r="AE40" t="s">
        <v>117</v>
      </c>
    </row>
    <row r="41" spans="1:60" outlineLevel="1" x14ac:dyDescent="0.2">
      <c r="A41" s="216">
        <v>12</v>
      </c>
      <c r="B41" s="221" t="s">
        <v>161</v>
      </c>
      <c r="C41" s="266" t="s">
        <v>162</v>
      </c>
      <c r="D41" s="223" t="s">
        <v>154</v>
      </c>
      <c r="E41" s="226">
        <v>101.19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2.9E-4</v>
      </c>
      <c r="O41" s="231">
        <f>ROUND(E41*N41,2)</f>
        <v>0.03</v>
      </c>
      <c r="P41" s="231">
        <v>0</v>
      </c>
      <c r="Q41" s="231">
        <f>ROUND(E41*P41,2)</f>
        <v>0</v>
      </c>
      <c r="R41" s="231"/>
      <c r="S41" s="231"/>
      <c r="T41" s="232">
        <v>0.11</v>
      </c>
      <c r="U41" s="231">
        <f>ROUND(E41*T41,2)</f>
        <v>11.13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121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/>
      <c r="B42" s="221"/>
      <c r="C42" s="267" t="s">
        <v>163</v>
      </c>
      <c r="D42" s="224"/>
      <c r="E42" s="227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2"/>
      <c r="U42" s="231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123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16"/>
      <c r="B43" s="221"/>
      <c r="C43" s="267" t="s">
        <v>164</v>
      </c>
      <c r="D43" s="224"/>
      <c r="E43" s="227">
        <v>30.32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2"/>
      <c r="U43" s="231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123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16"/>
      <c r="B44" s="221"/>
      <c r="C44" s="267" t="s">
        <v>165</v>
      </c>
      <c r="D44" s="224"/>
      <c r="E44" s="227">
        <v>20.6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2"/>
      <c r="U44" s="231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123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/>
      <c r="B45" s="221"/>
      <c r="C45" s="267" t="s">
        <v>150</v>
      </c>
      <c r="D45" s="224"/>
      <c r="E45" s="227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2"/>
      <c r="U45" s="231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123</v>
      </c>
      <c r="AF45" s="215">
        <v>0</v>
      </c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16"/>
      <c r="B46" s="221"/>
      <c r="C46" s="267" t="s">
        <v>166</v>
      </c>
      <c r="D46" s="224"/>
      <c r="E46" s="227">
        <v>23.88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2"/>
      <c r="U46" s="231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123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/>
      <c r="B47" s="221"/>
      <c r="C47" s="267" t="s">
        <v>167</v>
      </c>
      <c r="D47" s="224"/>
      <c r="E47" s="227">
        <v>4.0999999999999996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2"/>
      <c r="U47" s="231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123</v>
      </c>
      <c r="AF47" s="215">
        <v>0</v>
      </c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/>
      <c r="B48" s="221"/>
      <c r="C48" s="267" t="s">
        <v>155</v>
      </c>
      <c r="D48" s="224"/>
      <c r="E48" s="227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2"/>
      <c r="U48" s="231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123</v>
      </c>
      <c r="AF48" s="215">
        <v>0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16"/>
      <c r="B49" s="221"/>
      <c r="C49" s="267" t="s">
        <v>168</v>
      </c>
      <c r="D49" s="224"/>
      <c r="E49" s="227">
        <v>22.29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2"/>
      <c r="U49" s="231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123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13</v>
      </c>
      <c r="B50" s="221" t="s">
        <v>169</v>
      </c>
      <c r="C50" s="266" t="s">
        <v>170</v>
      </c>
      <c r="D50" s="223" t="s">
        <v>126</v>
      </c>
      <c r="E50" s="226">
        <v>85.6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1.58E-3</v>
      </c>
      <c r="O50" s="231">
        <f>ROUND(E50*N50,2)</f>
        <v>0.14000000000000001</v>
      </c>
      <c r="P50" s="231">
        <v>0</v>
      </c>
      <c r="Q50" s="231">
        <f>ROUND(E50*P50,2)</f>
        <v>0</v>
      </c>
      <c r="R50" s="231"/>
      <c r="S50" s="231"/>
      <c r="T50" s="232">
        <v>0.24</v>
      </c>
      <c r="U50" s="231">
        <f>ROUND(E50*T50,2)</f>
        <v>20.54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121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/>
      <c r="B51" s="221"/>
      <c r="C51" s="267" t="s">
        <v>171</v>
      </c>
      <c r="D51" s="224"/>
      <c r="E51" s="227">
        <v>85.6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2"/>
      <c r="U51" s="231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123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>
        <v>14</v>
      </c>
      <c r="B52" s="221" t="s">
        <v>172</v>
      </c>
      <c r="C52" s="266" t="s">
        <v>173</v>
      </c>
      <c r="D52" s="223" t="s">
        <v>160</v>
      </c>
      <c r="E52" s="226">
        <v>0.16400000000000001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1.5669999999999999</v>
      </c>
      <c r="U52" s="231">
        <f>ROUND(E52*T52,2)</f>
        <v>0.26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121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17" t="s">
        <v>116</v>
      </c>
      <c r="B53" s="222" t="s">
        <v>69</v>
      </c>
      <c r="C53" s="268" t="s">
        <v>70</v>
      </c>
      <c r="D53" s="225"/>
      <c r="E53" s="228"/>
      <c r="F53" s="233"/>
      <c r="G53" s="233">
        <f>SUMIF(AE54:AE71,"&lt;&gt;NOR",G54:G71)</f>
        <v>0</v>
      </c>
      <c r="H53" s="233"/>
      <c r="I53" s="233">
        <f>SUM(I54:I71)</f>
        <v>0</v>
      </c>
      <c r="J53" s="233"/>
      <c r="K53" s="233">
        <f>SUM(K54:K71)</f>
        <v>0</v>
      </c>
      <c r="L53" s="233"/>
      <c r="M53" s="233">
        <f>SUM(M54:M71)</f>
        <v>0</v>
      </c>
      <c r="N53" s="233"/>
      <c r="O53" s="233">
        <f>SUM(O54:O71)</f>
        <v>0.09</v>
      </c>
      <c r="P53" s="233"/>
      <c r="Q53" s="233">
        <f>SUM(Q54:Q71)</f>
        <v>0.17</v>
      </c>
      <c r="R53" s="233"/>
      <c r="S53" s="233"/>
      <c r="T53" s="234"/>
      <c r="U53" s="233">
        <f>SUM(U54:U71)</f>
        <v>30.380000000000003</v>
      </c>
      <c r="AE53" t="s">
        <v>117</v>
      </c>
    </row>
    <row r="54" spans="1:60" outlineLevel="1" x14ac:dyDescent="0.2">
      <c r="A54" s="216">
        <v>15</v>
      </c>
      <c r="B54" s="221" t="s">
        <v>174</v>
      </c>
      <c r="C54" s="266" t="s">
        <v>175</v>
      </c>
      <c r="D54" s="223" t="s">
        <v>126</v>
      </c>
      <c r="E54" s="226">
        <v>75.3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2.2000000000000001E-3</v>
      </c>
      <c r="Q54" s="231">
        <f>ROUND(E54*P54,2)</f>
        <v>0.17</v>
      </c>
      <c r="R54" s="231"/>
      <c r="S54" s="231"/>
      <c r="T54" s="232">
        <v>0.188</v>
      </c>
      <c r="U54" s="231">
        <f>ROUND(E54*T54,2)</f>
        <v>14.16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121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/>
      <c r="B55" s="221"/>
      <c r="C55" s="267" t="s">
        <v>176</v>
      </c>
      <c r="D55" s="224"/>
      <c r="E55" s="227">
        <v>75.3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2"/>
      <c r="U55" s="231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123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16">
        <v>16</v>
      </c>
      <c r="B56" s="221" t="s">
        <v>177</v>
      </c>
      <c r="C56" s="266" t="s">
        <v>178</v>
      </c>
      <c r="D56" s="223" t="s">
        <v>154</v>
      </c>
      <c r="E56" s="226">
        <v>81.010000000000005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0.05</v>
      </c>
      <c r="U56" s="231">
        <f>ROUND(E56*T56,2)</f>
        <v>4.05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121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/>
      <c r="B57" s="221"/>
      <c r="C57" s="267" t="s">
        <v>146</v>
      </c>
      <c r="D57" s="224"/>
      <c r="E57" s="227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2"/>
      <c r="U57" s="231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123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16"/>
      <c r="B58" s="221"/>
      <c r="C58" s="267" t="s">
        <v>179</v>
      </c>
      <c r="D58" s="224"/>
      <c r="E58" s="227">
        <v>15.56</v>
      </c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2"/>
      <c r="U58" s="231"/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123</v>
      </c>
      <c r="AF58" s="215">
        <v>0</v>
      </c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16"/>
      <c r="B59" s="221"/>
      <c r="C59" s="267" t="s">
        <v>180</v>
      </c>
      <c r="D59" s="224"/>
      <c r="E59" s="227">
        <v>21.78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2"/>
      <c r="U59" s="231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123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/>
      <c r="B60" s="221"/>
      <c r="C60" s="267" t="s">
        <v>150</v>
      </c>
      <c r="D60" s="224"/>
      <c r="E60" s="227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2"/>
      <c r="U60" s="231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123</v>
      </c>
      <c r="AF60" s="215">
        <v>0</v>
      </c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16"/>
      <c r="B61" s="221"/>
      <c r="C61" s="267" t="s">
        <v>181</v>
      </c>
      <c r="D61" s="224"/>
      <c r="E61" s="227">
        <v>21.48</v>
      </c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2"/>
      <c r="U61" s="231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123</v>
      </c>
      <c r="AF61" s="215">
        <v>0</v>
      </c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/>
      <c r="B62" s="221"/>
      <c r="C62" s="267" t="s">
        <v>155</v>
      </c>
      <c r="D62" s="224"/>
      <c r="E62" s="227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2"/>
      <c r="U62" s="231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123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16"/>
      <c r="B63" s="221"/>
      <c r="C63" s="267" t="s">
        <v>156</v>
      </c>
      <c r="D63" s="224"/>
      <c r="E63" s="227">
        <v>21.77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2"/>
      <c r="U63" s="231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123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/>
      <c r="B64" s="221"/>
      <c r="C64" s="267" t="s">
        <v>157</v>
      </c>
      <c r="D64" s="224"/>
      <c r="E64" s="227">
        <v>0.42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2"/>
      <c r="U64" s="231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123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>
        <v>17</v>
      </c>
      <c r="B65" s="221" t="s">
        <v>182</v>
      </c>
      <c r="C65" s="266" t="s">
        <v>183</v>
      </c>
      <c r="D65" s="223" t="s">
        <v>120</v>
      </c>
      <c r="E65" s="226">
        <v>3.7650000000000001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0.02</v>
      </c>
      <c r="O65" s="231">
        <f>ROUND(E65*N65,2)</f>
        <v>0.08</v>
      </c>
      <c r="P65" s="231">
        <v>0</v>
      </c>
      <c r="Q65" s="231">
        <f>ROUND(E65*P65,2)</f>
        <v>0</v>
      </c>
      <c r="R65" s="231"/>
      <c r="S65" s="231"/>
      <c r="T65" s="232">
        <v>0</v>
      </c>
      <c r="U65" s="231">
        <f>ROUND(E65*T65,2)</f>
        <v>0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184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/>
      <c r="B66" s="221"/>
      <c r="C66" s="267" t="s">
        <v>185</v>
      </c>
      <c r="D66" s="224"/>
      <c r="E66" s="227">
        <v>3.7650000000000001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2"/>
      <c r="U66" s="231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123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16">
        <v>18</v>
      </c>
      <c r="B67" s="221" t="s">
        <v>186</v>
      </c>
      <c r="C67" s="266" t="s">
        <v>187</v>
      </c>
      <c r="D67" s="223" t="s">
        <v>154</v>
      </c>
      <c r="E67" s="226">
        <v>81.010000000000005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1.2E-4</v>
      </c>
      <c r="O67" s="231">
        <f>ROUND(E67*N67,2)</f>
        <v>0.01</v>
      </c>
      <c r="P67" s="231">
        <v>0</v>
      </c>
      <c r="Q67" s="231">
        <f>ROUND(E67*P67,2)</f>
        <v>0</v>
      </c>
      <c r="R67" s="231"/>
      <c r="S67" s="231"/>
      <c r="T67" s="232">
        <v>0</v>
      </c>
      <c r="U67" s="231">
        <f>ROUND(E67*T67,2)</f>
        <v>0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184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>
        <v>19</v>
      </c>
      <c r="B68" s="221" t="s">
        <v>188</v>
      </c>
      <c r="C68" s="266" t="s">
        <v>189</v>
      </c>
      <c r="D68" s="223" t="s">
        <v>126</v>
      </c>
      <c r="E68" s="226">
        <v>75.3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/>
      <c r="T68" s="232">
        <v>0.08</v>
      </c>
      <c r="U68" s="231">
        <f>ROUND(E68*T68,2)</f>
        <v>6.02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121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>
        <v>20</v>
      </c>
      <c r="B69" s="221" t="s">
        <v>190</v>
      </c>
      <c r="C69" s="266" t="s">
        <v>191</v>
      </c>
      <c r="D69" s="223" t="s">
        <v>126</v>
      </c>
      <c r="E69" s="226">
        <v>82.83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1.0000000000000001E-5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/>
      <c r="T69" s="232">
        <v>7.0000000000000007E-2</v>
      </c>
      <c r="U69" s="231">
        <f>ROUND(E69*T69,2)</f>
        <v>5.8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121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/>
      <c r="B70" s="221"/>
      <c r="C70" s="267" t="s">
        <v>192</v>
      </c>
      <c r="D70" s="224"/>
      <c r="E70" s="227">
        <v>82.83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2"/>
      <c r="U70" s="231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123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21</v>
      </c>
      <c r="B71" s="221" t="s">
        <v>193</v>
      </c>
      <c r="C71" s="266" t="s">
        <v>194</v>
      </c>
      <c r="D71" s="223" t="s">
        <v>160</v>
      </c>
      <c r="E71" s="226">
        <v>0.2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/>
      <c r="T71" s="232">
        <v>1.74</v>
      </c>
      <c r="U71" s="231">
        <f>ROUND(E71*T71,2)</f>
        <v>0.35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121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">
      <c r="A72" s="217" t="s">
        <v>116</v>
      </c>
      <c r="B72" s="222" t="s">
        <v>71</v>
      </c>
      <c r="C72" s="268" t="s">
        <v>72</v>
      </c>
      <c r="D72" s="225"/>
      <c r="E72" s="228"/>
      <c r="F72" s="233"/>
      <c r="G72" s="233">
        <f>SUMIF(AE73:AE73,"&lt;&gt;NOR",G73:G73)</f>
        <v>0</v>
      </c>
      <c r="H72" s="233"/>
      <c r="I72" s="233">
        <f>SUM(I73:I73)</f>
        <v>0</v>
      </c>
      <c r="J72" s="233"/>
      <c r="K72" s="233">
        <f>SUM(K73:K73)</f>
        <v>0</v>
      </c>
      <c r="L72" s="233"/>
      <c r="M72" s="233">
        <f>SUM(M73:M73)</f>
        <v>0</v>
      </c>
      <c r="N72" s="233"/>
      <c r="O72" s="233">
        <f>SUM(O73:O73)</f>
        <v>0</v>
      </c>
      <c r="P72" s="233"/>
      <c r="Q72" s="233">
        <f>SUM(Q73:Q73)</f>
        <v>0</v>
      </c>
      <c r="R72" s="233"/>
      <c r="S72" s="233"/>
      <c r="T72" s="234"/>
      <c r="U72" s="233">
        <f>SUM(U73:U73)</f>
        <v>0.4</v>
      </c>
      <c r="AE72" t="s">
        <v>117</v>
      </c>
    </row>
    <row r="73" spans="1:60" ht="22.5" outlineLevel="1" x14ac:dyDescent="0.2">
      <c r="A73" s="216">
        <v>22</v>
      </c>
      <c r="B73" s="221" t="s">
        <v>195</v>
      </c>
      <c r="C73" s="266" t="s">
        <v>196</v>
      </c>
      <c r="D73" s="223" t="s">
        <v>197</v>
      </c>
      <c r="E73" s="226">
        <v>2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21</v>
      </c>
      <c r="M73" s="231">
        <f>G73*(1+L73/100)</f>
        <v>0</v>
      </c>
      <c r="N73" s="231">
        <v>7.2000000000000005E-4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/>
      <c r="T73" s="232">
        <v>0.2</v>
      </c>
      <c r="U73" s="231">
        <f>ROUND(E73*T73,2)</f>
        <v>0.4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121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17" t="s">
        <v>116</v>
      </c>
      <c r="B74" s="222" t="s">
        <v>73</v>
      </c>
      <c r="C74" s="268" t="s">
        <v>74</v>
      </c>
      <c r="D74" s="225"/>
      <c r="E74" s="228"/>
      <c r="F74" s="233"/>
      <c r="G74" s="233">
        <f>SUMIF(AE75:AE81,"&lt;&gt;NOR",G75:G81)</f>
        <v>0</v>
      </c>
      <c r="H74" s="233"/>
      <c r="I74" s="233">
        <f>SUM(I75:I81)</f>
        <v>0</v>
      </c>
      <c r="J74" s="233"/>
      <c r="K74" s="233">
        <f>SUM(K75:K81)</f>
        <v>0</v>
      </c>
      <c r="L74" s="233"/>
      <c r="M74" s="233">
        <f>SUM(M75:M81)</f>
        <v>0</v>
      </c>
      <c r="N74" s="233"/>
      <c r="O74" s="233">
        <f>SUM(O75:O81)</f>
        <v>0.01</v>
      </c>
      <c r="P74" s="233"/>
      <c r="Q74" s="233">
        <f>SUM(Q75:Q81)</f>
        <v>0.13</v>
      </c>
      <c r="R74" s="233"/>
      <c r="S74" s="233"/>
      <c r="T74" s="234"/>
      <c r="U74" s="233">
        <f>SUM(U75:U81)</f>
        <v>12.69</v>
      </c>
      <c r="AE74" t="s">
        <v>117</v>
      </c>
    </row>
    <row r="75" spans="1:60" outlineLevel="1" x14ac:dyDescent="0.2">
      <c r="A75" s="216">
        <v>23</v>
      </c>
      <c r="B75" s="221" t="s">
        <v>198</v>
      </c>
      <c r="C75" s="266" t="s">
        <v>199</v>
      </c>
      <c r="D75" s="223" t="s">
        <v>200</v>
      </c>
      <c r="E75" s="226">
        <v>6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21</v>
      </c>
      <c r="M75" s="231">
        <f>G75*(1+L75/100)</f>
        <v>0</v>
      </c>
      <c r="N75" s="231">
        <v>0</v>
      </c>
      <c r="O75" s="231">
        <f>ROUND(E75*N75,2)</f>
        <v>0</v>
      </c>
      <c r="P75" s="231">
        <v>1.933E-2</v>
      </c>
      <c r="Q75" s="231">
        <f>ROUND(E75*P75,2)</f>
        <v>0.12</v>
      </c>
      <c r="R75" s="231"/>
      <c r="S75" s="231"/>
      <c r="T75" s="232">
        <v>0.59</v>
      </c>
      <c r="U75" s="231">
        <f>ROUND(E75*T75,2)</f>
        <v>3.54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121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24</v>
      </c>
      <c r="B76" s="221" t="s">
        <v>201</v>
      </c>
      <c r="C76" s="266" t="s">
        <v>202</v>
      </c>
      <c r="D76" s="223" t="s">
        <v>203</v>
      </c>
      <c r="E76" s="226">
        <v>5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2E-3</v>
      </c>
      <c r="Q76" s="231">
        <f>ROUND(E76*P76,2)</f>
        <v>0.01</v>
      </c>
      <c r="R76" s="231"/>
      <c r="S76" s="231"/>
      <c r="T76" s="232">
        <v>0.38300000000000001</v>
      </c>
      <c r="U76" s="231">
        <f>ROUND(E76*T76,2)</f>
        <v>1.92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121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>
        <v>25</v>
      </c>
      <c r="B77" s="221" t="s">
        <v>204</v>
      </c>
      <c r="C77" s="266" t="s">
        <v>205</v>
      </c>
      <c r="D77" s="223" t="s">
        <v>160</v>
      </c>
      <c r="E77" s="226">
        <v>0.126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/>
      <c r="T77" s="232">
        <v>3.169</v>
      </c>
      <c r="U77" s="231">
        <f>ROUND(E77*T77,2)</f>
        <v>0.4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121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26</v>
      </c>
      <c r="B78" s="221" t="s">
        <v>206</v>
      </c>
      <c r="C78" s="266" t="s">
        <v>207</v>
      </c>
      <c r="D78" s="223" t="s">
        <v>197</v>
      </c>
      <c r="E78" s="226">
        <v>6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31">
        <v>1.8E-3</v>
      </c>
      <c r="O78" s="231">
        <f>ROUND(E78*N78,2)</f>
        <v>0.01</v>
      </c>
      <c r="P78" s="231">
        <v>0</v>
      </c>
      <c r="Q78" s="231">
        <f>ROUND(E78*P78,2)</f>
        <v>0</v>
      </c>
      <c r="R78" s="231"/>
      <c r="S78" s="231"/>
      <c r="T78" s="232">
        <v>0.96199999999999997</v>
      </c>
      <c r="U78" s="231">
        <f>ROUND(E78*T78,2)</f>
        <v>5.77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121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>
        <v>27</v>
      </c>
      <c r="B79" s="221" t="s">
        <v>208</v>
      </c>
      <c r="C79" s="266" t="s">
        <v>209</v>
      </c>
      <c r="D79" s="223" t="s">
        <v>160</v>
      </c>
      <c r="E79" s="226">
        <v>0.12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/>
      <c r="T79" s="232">
        <v>1.5169999999999999</v>
      </c>
      <c r="U79" s="231">
        <f>ROUND(E79*T79,2)</f>
        <v>0.18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121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28</v>
      </c>
      <c r="B80" s="221" t="s">
        <v>210</v>
      </c>
      <c r="C80" s="266" t="s">
        <v>211</v>
      </c>
      <c r="D80" s="223" t="s">
        <v>197</v>
      </c>
      <c r="E80" s="226">
        <v>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1.2999999999999999E-4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/>
      <c r="T80" s="232">
        <v>0.65500000000000003</v>
      </c>
      <c r="U80" s="231">
        <f>ROUND(E80*T80,2)</f>
        <v>0.66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121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29</v>
      </c>
      <c r="B81" s="221" t="s">
        <v>212</v>
      </c>
      <c r="C81" s="266" t="s">
        <v>213</v>
      </c>
      <c r="D81" s="223" t="s">
        <v>200</v>
      </c>
      <c r="E81" s="226">
        <v>1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1.56E-3</v>
      </c>
      <c r="Q81" s="231">
        <f>ROUND(E81*P81,2)</f>
        <v>0</v>
      </c>
      <c r="R81" s="231"/>
      <c r="S81" s="231"/>
      <c r="T81" s="232">
        <v>0.217</v>
      </c>
      <c r="U81" s="231">
        <f>ROUND(E81*T81,2)</f>
        <v>0.22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121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x14ac:dyDescent="0.2">
      <c r="A82" s="217" t="s">
        <v>116</v>
      </c>
      <c r="B82" s="222" t="s">
        <v>75</v>
      </c>
      <c r="C82" s="268" t="s">
        <v>76</v>
      </c>
      <c r="D82" s="225"/>
      <c r="E82" s="228"/>
      <c r="F82" s="233"/>
      <c r="G82" s="233">
        <f>SUMIF(AE83:AE84,"&lt;&gt;NOR",G83:G84)</f>
        <v>0</v>
      </c>
      <c r="H82" s="233"/>
      <c r="I82" s="233">
        <f>SUM(I83:I84)</f>
        <v>0</v>
      </c>
      <c r="J82" s="233"/>
      <c r="K82" s="233">
        <f>SUM(K83:K84)</f>
        <v>0</v>
      </c>
      <c r="L82" s="233"/>
      <c r="M82" s="233">
        <f>SUM(M83:M84)</f>
        <v>0</v>
      </c>
      <c r="N82" s="233"/>
      <c r="O82" s="233">
        <f>SUM(O83:O84)</f>
        <v>0.25</v>
      </c>
      <c r="P82" s="233"/>
      <c r="Q82" s="233">
        <f>SUM(Q83:Q84)</f>
        <v>0</v>
      </c>
      <c r="R82" s="233"/>
      <c r="S82" s="233"/>
      <c r="T82" s="234"/>
      <c r="U82" s="233">
        <f>SUM(U83:U84)</f>
        <v>6</v>
      </c>
      <c r="AE82" t="s">
        <v>117</v>
      </c>
    </row>
    <row r="83" spans="1:60" ht="22.5" outlineLevel="1" x14ac:dyDescent="0.2">
      <c r="A83" s="216">
        <v>30</v>
      </c>
      <c r="B83" s="221" t="s">
        <v>214</v>
      </c>
      <c r="C83" s="266" t="s">
        <v>215</v>
      </c>
      <c r="D83" s="223" t="s">
        <v>126</v>
      </c>
      <c r="E83" s="226">
        <v>12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31">
        <v>2.06E-2</v>
      </c>
      <c r="O83" s="231">
        <f>ROUND(E83*N83,2)</f>
        <v>0.25</v>
      </c>
      <c r="P83" s="231">
        <v>0</v>
      </c>
      <c r="Q83" s="231">
        <f>ROUND(E83*P83,2)</f>
        <v>0</v>
      </c>
      <c r="R83" s="231"/>
      <c r="S83" s="231"/>
      <c r="T83" s="232">
        <v>0.50007000000000001</v>
      </c>
      <c r="U83" s="231">
        <f>ROUND(E83*T83,2)</f>
        <v>6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121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/>
      <c r="B84" s="221"/>
      <c r="C84" s="267" t="s">
        <v>216</v>
      </c>
      <c r="D84" s="224"/>
      <c r="E84" s="227">
        <v>12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2"/>
      <c r="U84" s="231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123</v>
      </c>
      <c r="AF84" s="215">
        <v>0</v>
      </c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x14ac:dyDescent="0.2">
      <c r="A85" s="217" t="s">
        <v>116</v>
      </c>
      <c r="B85" s="222" t="s">
        <v>77</v>
      </c>
      <c r="C85" s="268" t="s">
        <v>78</v>
      </c>
      <c r="D85" s="225"/>
      <c r="E85" s="228"/>
      <c r="F85" s="233"/>
      <c r="G85" s="233">
        <f>SUMIF(AE86:AE87,"&lt;&gt;NOR",G86:G87)</f>
        <v>0</v>
      </c>
      <c r="H85" s="233"/>
      <c r="I85" s="233">
        <f>SUM(I86:I87)</f>
        <v>0</v>
      </c>
      <c r="J85" s="233"/>
      <c r="K85" s="233">
        <f>SUM(K86:K87)</f>
        <v>0</v>
      </c>
      <c r="L85" s="233"/>
      <c r="M85" s="233">
        <f>SUM(M86:M87)</f>
        <v>0</v>
      </c>
      <c r="N85" s="233"/>
      <c r="O85" s="233">
        <f>SUM(O86:O87)</f>
        <v>0.02</v>
      </c>
      <c r="P85" s="233"/>
      <c r="Q85" s="233">
        <f>SUM(Q86:Q87)</f>
        <v>0</v>
      </c>
      <c r="R85" s="233"/>
      <c r="S85" s="233"/>
      <c r="T85" s="234"/>
      <c r="U85" s="233">
        <f>SUM(U86:U87)</f>
        <v>3.0399999999999996</v>
      </c>
      <c r="AE85" t="s">
        <v>117</v>
      </c>
    </row>
    <row r="86" spans="1:60" ht="22.5" outlineLevel="1" x14ac:dyDescent="0.2">
      <c r="A86" s="216">
        <v>31</v>
      </c>
      <c r="B86" s="221" t="s">
        <v>217</v>
      </c>
      <c r="C86" s="266" t="s">
        <v>218</v>
      </c>
      <c r="D86" s="223" t="s">
        <v>203</v>
      </c>
      <c r="E86" s="226">
        <v>5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31">
        <v>3.0000000000000001E-3</v>
      </c>
      <c r="O86" s="231">
        <f>ROUND(E86*N86,2)</f>
        <v>0.02</v>
      </c>
      <c r="P86" s="231">
        <v>0</v>
      </c>
      <c r="Q86" s="231">
        <f>ROUND(E86*P86,2)</f>
        <v>0</v>
      </c>
      <c r="R86" s="231"/>
      <c r="S86" s="231"/>
      <c r="T86" s="232">
        <v>0.60199999999999998</v>
      </c>
      <c r="U86" s="231">
        <f>ROUND(E86*T86,2)</f>
        <v>3.01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121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>
        <v>32</v>
      </c>
      <c r="B87" s="221" t="s">
        <v>219</v>
      </c>
      <c r="C87" s="266" t="s">
        <v>220</v>
      </c>
      <c r="D87" s="223" t="s">
        <v>160</v>
      </c>
      <c r="E87" s="226">
        <v>1.4999999999999999E-2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21</v>
      </c>
      <c r="M87" s="231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/>
      <c r="T87" s="232">
        <v>2.2549999999999999</v>
      </c>
      <c r="U87" s="231">
        <f>ROUND(E87*T87,2)</f>
        <v>0.03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121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">
      <c r="A88" s="217" t="s">
        <v>116</v>
      </c>
      <c r="B88" s="222" t="s">
        <v>79</v>
      </c>
      <c r="C88" s="268" t="s">
        <v>80</v>
      </c>
      <c r="D88" s="225"/>
      <c r="E88" s="228"/>
      <c r="F88" s="233"/>
      <c r="G88" s="233">
        <f>SUMIF(AE89:AE104,"&lt;&gt;NOR",G89:G104)</f>
        <v>0</v>
      </c>
      <c r="H88" s="233"/>
      <c r="I88" s="233">
        <f>SUM(I89:I104)</f>
        <v>0</v>
      </c>
      <c r="J88" s="233"/>
      <c r="K88" s="233">
        <f>SUM(K89:K104)</f>
        <v>0</v>
      </c>
      <c r="L88" s="233"/>
      <c r="M88" s="233">
        <f>SUM(M89:M104)</f>
        <v>0</v>
      </c>
      <c r="N88" s="233"/>
      <c r="O88" s="233">
        <f>SUM(O89:O104)</f>
        <v>1.6800000000000002</v>
      </c>
      <c r="P88" s="233"/>
      <c r="Q88" s="233">
        <f>SUM(Q89:Q104)</f>
        <v>0</v>
      </c>
      <c r="R88" s="233"/>
      <c r="S88" s="233"/>
      <c r="T88" s="234"/>
      <c r="U88" s="233">
        <f>SUM(U89:U104)</f>
        <v>90.12</v>
      </c>
      <c r="AE88" t="s">
        <v>117</v>
      </c>
    </row>
    <row r="89" spans="1:60" outlineLevel="1" x14ac:dyDescent="0.2">
      <c r="A89" s="216">
        <v>33</v>
      </c>
      <c r="B89" s="221" t="s">
        <v>221</v>
      </c>
      <c r="C89" s="266" t="s">
        <v>222</v>
      </c>
      <c r="D89" s="223" t="s">
        <v>154</v>
      </c>
      <c r="E89" s="226">
        <v>22.19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21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/>
      <c r="T89" s="232">
        <v>0.23599999999999999</v>
      </c>
      <c r="U89" s="231">
        <f>ROUND(E89*T89,2)</f>
        <v>5.24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121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>
        <v>34</v>
      </c>
      <c r="B90" s="221" t="s">
        <v>223</v>
      </c>
      <c r="C90" s="266" t="s">
        <v>224</v>
      </c>
      <c r="D90" s="223" t="s">
        <v>126</v>
      </c>
      <c r="E90" s="226">
        <v>30.9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31">
        <v>0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/>
      <c r="T90" s="232">
        <v>0.15</v>
      </c>
      <c r="U90" s="231">
        <f>ROUND(E90*T90,2)</f>
        <v>4.6399999999999997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121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/>
      <c r="B91" s="221"/>
      <c r="C91" s="267" t="s">
        <v>146</v>
      </c>
      <c r="D91" s="224"/>
      <c r="E91" s="227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2"/>
      <c r="U91" s="231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123</v>
      </c>
      <c r="AF91" s="215">
        <v>0</v>
      </c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/>
      <c r="B92" s="221"/>
      <c r="C92" s="267" t="s">
        <v>225</v>
      </c>
      <c r="D92" s="224"/>
      <c r="E92" s="227">
        <v>30.9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2"/>
      <c r="U92" s="231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123</v>
      </c>
      <c r="AF92" s="215">
        <v>0</v>
      </c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2.5" outlineLevel="1" x14ac:dyDescent="0.2">
      <c r="A93" s="216">
        <v>35</v>
      </c>
      <c r="B93" s="221" t="s">
        <v>226</v>
      </c>
      <c r="C93" s="266" t="s">
        <v>227</v>
      </c>
      <c r="D93" s="223" t="s">
        <v>126</v>
      </c>
      <c r="E93" s="226">
        <v>30.9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/>
      <c r="T93" s="232">
        <v>0.98299999999999998</v>
      </c>
      <c r="U93" s="231">
        <f>ROUND(E93*T93,2)</f>
        <v>30.37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121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/>
      <c r="B94" s="221"/>
      <c r="C94" s="267" t="s">
        <v>146</v>
      </c>
      <c r="D94" s="224"/>
      <c r="E94" s="227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2"/>
      <c r="U94" s="231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123</v>
      </c>
      <c r="AF94" s="215">
        <v>0</v>
      </c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/>
      <c r="B95" s="221"/>
      <c r="C95" s="267" t="s">
        <v>228</v>
      </c>
      <c r="D95" s="224"/>
      <c r="E95" s="227">
        <v>30.9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2"/>
      <c r="U95" s="231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123</v>
      </c>
      <c r="AF95" s="215">
        <v>0</v>
      </c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 x14ac:dyDescent="0.2">
      <c r="A96" s="216">
        <v>36</v>
      </c>
      <c r="B96" s="221" t="s">
        <v>229</v>
      </c>
      <c r="C96" s="266" t="s">
        <v>230</v>
      </c>
      <c r="D96" s="223" t="s">
        <v>126</v>
      </c>
      <c r="E96" s="226">
        <v>44.4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/>
      <c r="T96" s="232">
        <v>0.97799999999999998</v>
      </c>
      <c r="U96" s="231">
        <f>ROUND(E96*T96,2)</f>
        <v>43.42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121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16"/>
      <c r="B97" s="221"/>
      <c r="C97" s="267" t="s">
        <v>231</v>
      </c>
      <c r="D97" s="224"/>
      <c r="E97" s="227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2"/>
      <c r="U97" s="231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123</v>
      </c>
      <c r="AF97" s="215">
        <v>0</v>
      </c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16"/>
      <c r="B98" s="221"/>
      <c r="C98" s="267" t="s">
        <v>232</v>
      </c>
      <c r="D98" s="224"/>
      <c r="E98" s="227">
        <v>44.4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2"/>
      <c r="U98" s="231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123</v>
      </c>
      <c r="AF98" s="215">
        <v>0</v>
      </c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16">
        <v>37</v>
      </c>
      <c r="B99" s="221" t="s">
        <v>233</v>
      </c>
      <c r="C99" s="266" t="s">
        <v>234</v>
      </c>
      <c r="D99" s="223" t="s">
        <v>126</v>
      </c>
      <c r="E99" s="226">
        <v>75.3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21</v>
      </c>
      <c r="M99" s="231">
        <f>G99*(1+L99/100)</f>
        <v>0</v>
      </c>
      <c r="N99" s="231">
        <v>2.1000000000000001E-4</v>
      </c>
      <c r="O99" s="231">
        <f>ROUND(E99*N99,2)</f>
        <v>0.02</v>
      </c>
      <c r="P99" s="231">
        <v>0</v>
      </c>
      <c r="Q99" s="231">
        <f>ROUND(E99*P99,2)</f>
        <v>0</v>
      </c>
      <c r="R99" s="231"/>
      <c r="S99" s="231"/>
      <c r="T99" s="232">
        <v>0.05</v>
      </c>
      <c r="U99" s="231">
        <f>ROUND(E99*T99,2)</f>
        <v>3.77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121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16">
        <v>38</v>
      </c>
      <c r="B100" s="221" t="s">
        <v>235</v>
      </c>
      <c r="C100" s="266" t="s">
        <v>236</v>
      </c>
      <c r="D100" s="223" t="s">
        <v>126</v>
      </c>
      <c r="E100" s="226">
        <v>51.06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31">
        <v>1.9199999999999998E-2</v>
      </c>
      <c r="O100" s="231">
        <f>ROUND(E100*N100,2)</f>
        <v>0.98</v>
      </c>
      <c r="P100" s="231">
        <v>0</v>
      </c>
      <c r="Q100" s="231">
        <f>ROUND(E100*P100,2)</f>
        <v>0</v>
      </c>
      <c r="R100" s="231"/>
      <c r="S100" s="231"/>
      <c r="T100" s="232">
        <v>0</v>
      </c>
      <c r="U100" s="231">
        <f>ROUND(E100*T100,2)</f>
        <v>0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184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/>
      <c r="B101" s="221"/>
      <c r="C101" s="267" t="s">
        <v>237</v>
      </c>
      <c r="D101" s="224"/>
      <c r="E101" s="227">
        <v>51.06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2"/>
      <c r="U101" s="231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123</v>
      </c>
      <c r="AF101" s="215">
        <v>0</v>
      </c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>
        <v>39</v>
      </c>
      <c r="B102" s="221" t="s">
        <v>238</v>
      </c>
      <c r="C102" s="266" t="s">
        <v>239</v>
      </c>
      <c r="D102" s="223" t="s">
        <v>126</v>
      </c>
      <c r="E102" s="226">
        <v>35.534999999999997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31">
        <v>1.9199999999999998E-2</v>
      </c>
      <c r="O102" s="231">
        <f>ROUND(E102*N102,2)</f>
        <v>0.68</v>
      </c>
      <c r="P102" s="231">
        <v>0</v>
      </c>
      <c r="Q102" s="231">
        <f>ROUND(E102*P102,2)</f>
        <v>0</v>
      </c>
      <c r="R102" s="231"/>
      <c r="S102" s="231"/>
      <c r="T102" s="232">
        <v>0</v>
      </c>
      <c r="U102" s="231">
        <f>ROUND(E102*T102,2)</f>
        <v>0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184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16"/>
      <c r="B103" s="221"/>
      <c r="C103" s="267" t="s">
        <v>240</v>
      </c>
      <c r="D103" s="224"/>
      <c r="E103" s="227">
        <v>35.534999999999997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2"/>
      <c r="U103" s="231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123</v>
      </c>
      <c r="AF103" s="215">
        <v>0</v>
      </c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16">
        <v>40</v>
      </c>
      <c r="B104" s="221" t="s">
        <v>241</v>
      </c>
      <c r="C104" s="266" t="s">
        <v>242</v>
      </c>
      <c r="D104" s="223" t="s">
        <v>160</v>
      </c>
      <c r="E104" s="226">
        <v>1.6779999999999999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/>
      <c r="T104" s="232">
        <v>1.5980000000000001</v>
      </c>
      <c r="U104" s="231">
        <f>ROUND(E104*T104,2)</f>
        <v>2.68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121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x14ac:dyDescent="0.2">
      <c r="A105" s="217" t="s">
        <v>116</v>
      </c>
      <c r="B105" s="222" t="s">
        <v>81</v>
      </c>
      <c r="C105" s="268" t="s">
        <v>82</v>
      </c>
      <c r="D105" s="225"/>
      <c r="E105" s="228"/>
      <c r="F105" s="233"/>
      <c r="G105" s="233">
        <f>SUMIF(AE106:AE116,"&lt;&gt;NOR",G106:G116)</f>
        <v>0</v>
      </c>
      <c r="H105" s="233"/>
      <c r="I105" s="233">
        <f>SUM(I106:I116)</f>
        <v>0</v>
      </c>
      <c r="J105" s="233"/>
      <c r="K105" s="233">
        <f>SUM(K106:K116)</f>
        <v>0</v>
      </c>
      <c r="L105" s="233"/>
      <c r="M105" s="233">
        <f>SUM(M106:M116)</f>
        <v>0</v>
      </c>
      <c r="N105" s="233"/>
      <c r="O105" s="233">
        <f>SUM(O106:O116)</f>
        <v>0.44</v>
      </c>
      <c r="P105" s="233"/>
      <c r="Q105" s="233">
        <f>SUM(Q106:Q116)</f>
        <v>0</v>
      </c>
      <c r="R105" s="233"/>
      <c r="S105" s="233"/>
      <c r="T105" s="234"/>
      <c r="U105" s="233">
        <f>SUM(U106:U116)</f>
        <v>45.379999999999995</v>
      </c>
      <c r="AE105" t="s">
        <v>117</v>
      </c>
    </row>
    <row r="106" spans="1:60" outlineLevel="1" x14ac:dyDescent="0.2">
      <c r="A106" s="216">
        <v>41</v>
      </c>
      <c r="B106" s="221" t="s">
        <v>243</v>
      </c>
      <c r="C106" s="266" t="s">
        <v>244</v>
      </c>
      <c r="D106" s="223" t="s">
        <v>126</v>
      </c>
      <c r="E106" s="226">
        <v>29.4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/>
      <c r="T106" s="232">
        <v>1.1399999999999999</v>
      </c>
      <c r="U106" s="231">
        <f>ROUND(E106*T106,2)</f>
        <v>33.520000000000003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121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16"/>
      <c r="B107" s="221"/>
      <c r="C107" s="267" t="s">
        <v>163</v>
      </c>
      <c r="D107" s="224"/>
      <c r="E107" s="227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2"/>
      <c r="U107" s="231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123</v>
      </c>
      <c r="AF107" s="215">
        <v>0</v>
      </c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/>
      <c r="B108" s="221"/>
      <c r="C108" s="267" t="s">
        <v>245</v>
      </c>
      <c r="D108" s="224"/>
      <c r="E108" s="227">
        <v>20.7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2"/>
      <c r="U108" s="231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123</v>
      </c>
      <c r="AF108" s="215">
        <v>0</v>
      </c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16"/>
      <c r="B109" s="221"/>
      <c r="C109" s="267" t="s">
        <v>150</v>
      </c>
      <c r="D109" s="224"/>
      <c r="E109" s="227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2"/>
      <c r="U109" s="231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123</v>
      </c>
      <c r="AF109" s="215">
        <v>0</v>
      </c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16"/>
      <c r="B110" s="221"/>
      <c r="C110" s="267" t="s">
        <v>246</v>
      </c>
      <c r="D110" s="224"/>
      <c r="E110" s="227">
        <v>8.6999999999999993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2"/>
      <c r="U110" s="231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123</v>
      </c>
      <c r="AF110" s="215">
        <v>0</v>
      </c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16"/>
      <c r="B111" s="221"/>
      <c r="C111" s="267" t="s">
        <v>247</v>
      </c>
      <c r="D111" s="224"/>
      <c r="E111" s="227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2"/>
      <c r="U111" s="231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123</v>
      </c>
      <c r="AF111" s="215">
        <v>0</v>
      </c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16">
        <v>42</v>
      </c>
      <c r="B112" s="221" t="s">
        <v>248</v>
      </c>
      <c r="C112" s="266" t="s">
        <v>249</v>
      </c>
      <c r="D112" s="223" t="s">
        <v>126</v>
      </c>
      <c r="E112" s="226">
        <v>29.4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/>
      <c r="T112" s="232">
        <v>0.33</v>
      </c>
      <c r="U112" s="231">
        <f>ROUND(E112*T112,2)</f>
        <v>9.6999999999999993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121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16">
        <v>43</v>
      </c>
      <c r="B113" s="221" t="s">
        <v>250</v>
      </c>
      <c r="C113" s="266" t="s">
        <v>251</v>
      </c>
      <c r="D113" s="223" t="s">
        <v>126</v>
      </c>
      <c r="E113" s="226">
        <v>29.4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31">
        <v>2.1000000000000001E-4</v>
      </c>
      <c r="O113" s="231">
        <f>ROUND(E113*N113,2)</f>
        <v>0.01</v>
      </c>
      <c r="P113" s="231">
        <v>0</v>
      </c>
      <c r="Q113" s="231">
        <f>ROUND(E113*P113,2)</f>
        <v>0</v>
      </c>
      <c r="R113" s="231"/>
      <c r="S113" s="231"/>
      <c r="T113" s="232">
        <v>0.05</v>
      </c>
      <c r="U113" s="231">
        <f>ROUND(E113*T113,2)</f>
        <v>1.47</v>
      </c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121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16">
        <v>44</v>
      </c>
      <c r="B114" s="221" t="s">
        <v>252</v>
      </c>
      <c r="C114" s="266" t="s">
        <v>253</v>
      </c>
      <c r="D114" s="223" t="s">
        <v>126</v>
      </c>
      <c r="E114" s="226">
        <v>33.81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21</v>
      </c>
      <c r="M114" s="231">
        <f>G114*(1+L114/100)</f>
        <v>0</v>
      </c>
      <c r="N114" s="231">
        <v>1.26E-2</v>
      </c>
      <c r="O114" s="231">
        <f>ROUND(E114*N114,2)</f>
        <v>0.43</v>
      </c>
      <c r="P114" s="231">
        <v>0</v>
      </c>
      <c r="Q114" s="231">
        <f>ROUND(E114*P114,2)</f>
        <v>0</v>
      </c>
      <c r="R114" s="231"/>
      <c r="S114" s="231"/>
      <c r="T114" s="232">
        <v>0</v>
      </c>
      <c r="U114" s="231">
        <f>ROUND(E114*T114,2)</f>
        <v>0</v>
      </c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184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16"/>
      <c r="B115" s="221"/>
      <c r="C115" s="267" t="s">
        <v>254</v>
      </c>
      <c r="D115" s="224"/>
      <c r="E115" s="227">
        <v>33.81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2"/>
      <c r="U115" s="231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123</v>
      </c>
      <c r="AF115" s="215">
        <v>0</v>
      </c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16">
        <v>45</v>
      </c>
      <c r="B116" s="221" t="s">
        <v>255</v>
      </c>
      <c r="C116" s="266" t="s">
        <v>256</v>
      </c>
      <c r="D116" s="223" t="s">
        <v>160</v>
      </c>
      <c r="E116" s="226">
        <v>0.432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21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/>
      <c r="T116" s="232">
        <v>1.5980000000000001</v>
      </c>
      <c r="U116" s="231">
        <f>ROUND(E116*T116,2)</f>
        <v>0.69</v>
      </c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121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">
      <c r="A117" s="217" t="s">
        <v>116</v>
      </c>
      <c r="B117" s="222" t="s">
        <v>83</v>
      </c>
      <c r="C117" s="268" t="s">
        <v>84</v>
      </c>
      <c r="D117" s="225"/>
      <c r="E117" s="228"/>
      <c r="F117" s="233"/>
      <c r="G117" s="233">
        <f>SUMIF(AE118:AE118,"&lt;&gt;NOR",G118:G118)</f>
        <v>0</v>
      </c>
      <c r="H117" s="233"/>
      <c r="I117" s="233">
        <f>SUM(I118:I118)</f>
        <v>0</v>
      </c>
      <c r="J117" s="233"/>
      <c r="K117" s="233">
        <f>SUM(K118:K118)</f>
        <v>0</v>
      </c>
      <c r="L117" s="233"/>
      <c r="M117" s="233">
        <f>SUM(M118:M118)</f>
        <v>0</v>
      </c>
      <c r="N117" s="233"/>
      <c r="O117" s="233">
        <f>SUM(O118:O118)</f>
        <v>0</v>
      </c>
      <c r="P117" s="233"/>
      <c r="Q117" s="233">
        <f>SUM(Q118:Q118)</f>
        <v>0</v>
      </c>
      <c r="R117" s="233"/>
      <c r="S117" s="233"/>
      <c r="T117" s="234"/>
      <c r="U117" s="233">
        <f>SUM(U118:U118)</f>
        <v>0.32</v>
      </c>
      <c r="AE117" t="s">
        <v>117</v>
      </c>
    </row>
    <row r="118" spans="1:60" ht="22.5" outlineLevel="1" x14ac:dyDescent="0.2">
      <c r="A118" s="216">
        <v>46</v>
      </c>
      <c r="B118" s="221" t="s">
        <v>257</v>
      </c>
      <c r="C118" s="266" t="s">
        <v>258</v>
      </c>
      <c r="D118" s="223" t="s">
        <v>126</v>
      </c>
      <c r="E118" s="226">
        <v>1.7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31">
        <v>2.3000000000000001E-4</v>
      </c>
      <c r="O118" s="231">
        <f>ROUND(E118*N118,2)</f>
        <v>0</v>
      </c>
      <c r="P118" s="231">
        <v>0</v>
      </c>
      <c r="Q118" s="231">
        <f>ROUND(E118*P118,2)</f>
        <v>0</v>
      </c>
      <c r="R118" s="231"/>
      <c r="S118" s="231"/>
      <c r="T118" s="232">
        <v>0.188</v>
      </c>
      <c r="U118" s="231">
        <f>ROUND(E118*T118,2)</f>
        <v>0.32</v>
      </c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121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">
      <c r="A119" s="217" t="s">
        <v>116</v>
      </c>
      <c r="B119" s="222" t="s">
        <v>85</v>
      </c>
      <c r="C119" s="268" t="s">
        <v>86</v>
      </c>
      <c r="D119" s="225"/>
      <c r="E119" s="228"/>
      <c r="F119" s="233"/>
      <c r="G119" s="233">
        <f>SUMIF(AE120:AE128,"&lt;&gt;NOR",G120:G128)</f>
        <v>0</v>
      </c>
      <c r="H119" s="233"/>
      <c r="I119" s="233">
        <f>SUM(I120:I128)</f>
        <v>0</v>
      </c>
      <c r="J119" s="233"/>
      <c r="K119" s="233">
        <f>SUM(K120:K128)</f>
        <v>0</v>
      </c>
      <c r="L119" s="233"/>
      <c r="M119" s="233">
        <f>SUM(M120:M128)</f>
        <v>0</v>
      </c>
      <c r="N119" s="233"/>
      <c r="O119" s="233">
        <f>SUM(O120:O128)</f>
        <v>0.04</v>
      </c>
      <c r="P119" s="233"/>
      <c r="Q119" s="233">
        <f>SUM(Q120:Q128)</f>
        <v>0</v>
      </c>
      <c r="R119" s="233"/>
      <c r="S119" s="233"/>
      <c r="T119" s="234"/>
      <c r="U119" s="233">
        <f>SUM(U120:U128)</f>
        <v>25.74</v>
      </c>
      <c r="AE119" t="s">
        <v>117</v>
      </c>
    </row>
    <row r="120" spans="1:60" outlineLevel="1" x14ac:dyDescent="0.2">
      <c r="A120" s="216">
        <v>47</v>
      </c>
      <c r="B120" s="221" t="s">
        <v>259</v>
      </c>
      <c r="C120" s="266" t="s">
        <v>260</v>
      </c>
      <c r="D120" s="223" t="s">
        <v>126</v>
      </c>
      <c r="E120" s="226">
        <v>252.565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31">
        <v>1.4999999999999999E-4</v>
      </c>
      <c r="O120" s="231">
        <f>ROUND(E120*N120,2)</f>
        <v>0.04</v>
      </c>
      <c r="P120" s="231">
        <v>0</v>
      </c>
      <c r="Q120" s="231">
        <f>ROUND(E120*P120,2)</f>
        <v>0</v>
      </c>
      <c r="R120" s="231"/>
      <c r="S120" s="231"/>
      <c r="T120" s="232">
        <v>0.10191</v>
      </c>
      <c r="U120" s="231">
        <f>ROUND(E120*T120,2)</f>
        <v>25.74</v>
      </c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121</v>
      </c>
      <c r="AF120" s="215"/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16"/>
      <c r="B121" s="221"/>
      <c r="C121" s="267" t="s">
        <v>155</v>
      </c>
      <c r="D121" s="224"/>
      <c r="E121" s="227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2"/>
      <c r="U121" s="231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123</v>
      </c>
      <c r="AF121" s="215">
        <v>0</v>
      </c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16"/>
      <c r="B122" s="221"/>
      <c r="C122" s="267" t="s">
        <v>261</v>
      </c>
      <c r="D122" s="224"/>
      <c r="E122" s="227">
        <v>104.565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2"/>
      <c r="U122" s="231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123</v>
      </c>
      <c r="AF122" s="215">
        <v>0</v>
      </c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16"/>
      <c r="B123" s="221"/>
      <c r="C123" s="267" t="s">
        <v>150</v>
      </c>
      <c r="D123" s="224"/>
      <c r="E123" s="227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2"/>
      <c r="U123" s="231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123</v>
      </c>
      <c r="AF123" s="215">
        <v>0</v>
      </c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16"/>
      <c r="B124" s="221"/>
      <c r="C124" s="267" t="s">
        <v>262</v>
      </c>
      <c r="D124" s="224"/>
      <c r="E124" s="227">
        <v>53.2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2"/>
      <c r="U124" s="231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 t="s">
        <v>123</v>
      </c>
      <c r="AF124" s="215">
        <v>0</v>
      </c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16"/>
      <c r="B125" s="221"/>
      <c r="C125" s="267" t="s">
        <v>163</v>
      </c>
      <c r="D125" s="224"/>
      <c r="E125" s="227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2"/>
      <c r="U125" s="231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123</v>
      </c>
      <c r="AF125" s="215">
        <v>0</v>
      </c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16"/>
      <c r="B126" s="221"/>
      <c r="C126" s="267" t="s">
        <v>263</v>
      </c>
      <c r="D126" s="224"/>
      <c r="E126" s="227">
        <v>50.4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2"/>
      <c r="U126" s="231"/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123</v>
      </c>
      <c r="AF126" s="215">
        <v>0</v>
      </c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16"/>
      <c r="B127" s="221"/>
      <c r="C127" s="267" t="s">
        <v>264</v>
      </c>
      <c r="D127" s="224"/>
      <c r="E127" s="227">
        <v>13.5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2"/>
      <c r="U127" s="231"/>
      <c r="V127" s="215"/>
      <c r="W127" s="215"/>
      <c r="X127" s="215"/>
      <c r="Y127" s="215"/>
      <c r="Z127" s="215"/>
      <c r="AA127" s="215"/>
      <c r="AB127" s="215"/>
      <c r="AC127" s="215"/>
      <c r="AD127" s="215"/>
      <c r="AE127" s="215" t="s">
        <v>123</v>
      </c>
      <c r="AF127" s="215">
        <v>0</v>
      </c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16"/>
      <c r="B128" s="221"/>
      <c r="C128" s="267" t="s">
        <v>225</v>
      </c>
      <c r="D128" s="224"/>
      <c r="E128" s="227">
        <v>30.9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2"/>
      <c r="U128" s="231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123</v>
      </c>
      <c r="AF128" s="215">
        <v>0</v>
      </c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x14ac:dyDescent="0.2">
      <c r="A129" s="217" t="s">
        <v>116</v>
      </c>
      <c r="B129" s="222" t="s">
        <v>87</v>
      </c>
      <c r="C129" s="268" t="s">
        <v>88</v>
      </c>
      <c r="D129" s="225"/>
      <c r="E129" s="228"/>
      <c r="F129" s="233"/>
      <c r="G129" s="233">
        <f>SUMIF(AE130:AE137,"&lt;&gt;NOR",G130:G137)</f>
        <v>0</v>
      </c>
      <c r="H129" s="233"/>
      <c r="I129" s="233">
        <f>SUM(I130:I137)</f>
        <v>0</v>
      </c>
      <c r="J129" s="233"/>
      <c r="K129" s="233">
        <f>SUM(K130:K137)</f>
        <v>0</v>
      </c>
      <c r="L129" s="233"/>
      <c r="M129" s="233">
        <f>SUM(M130:M137)</f>
        <v>0</v>
      </c>
      <c r="N129" s="233"/>
      <c r="O129" s="233">
        <f>SUM(O130:O137)</f>
        <v>0</v>
      </c>
      <c r="P129" s="233"/>
      <c r="Q129" s="233">
        <f>SUM(Q130:Q137)</f>
        <v>0</v>
      </c>
      <c r="R129" s="233"/>
      <c r="S129" s="233"/>
      <c r="T129" s="234"/>
      <c r="U129" s="233">
        <f>SUM(U130:U137)</f>
        <v>20.7</v>
      </c>
      <c r="AE129" t="s">
        <v>117</v>
      </c>
    </row>
    <row r="130" spans="1:60" outlineLevel="1" x14ac:dyDescent="0.2">
      <c r="A130" s="216">
        <v>48</v>
      </c>
      <c r="B130" s="221" t="s">
        <v>265</v>
      </c>
      <c r="C130" s="266" t="s">
        <v>266</v>
      </c>
      <c r="D130" s="223" t="s">
        <v>160</v>
      </c>
      <c r="E130" s="226">
        <v>11.85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21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/>
      <c r="T130" s="232">
        <v>0.49</v>
      </c>
      <c r="U130" s="231">
        <f>ROUND(E130*T130,2)</f>
        <v>5.81</v>
      </c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 t="s">
        <v>121</v>
      </c>
      <c r="AF130" s="215"/>
      <c r="AG130" s="215"/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16">
        <v>49</v>
      </c>
      <c r="B131" s="221" t="s">
        <v>267</v>
      </c>
      <c r="C131" s="266" t="s">
        <v>268</v>
      </c>
      <c r="D131" s="223" t="s">
        <v>160</v>
      </c>
      <c r="E131" s="226">
        <v>11.42</v>
      </c>
      <c r="F131" s="230"/>
      <c r="G131" s="231">
        <f>ROUND(E131*F131,2)</f>
        <v>0</v>
      </c>
      <c r="H131" s="230"/>
      <c r="I131" s="231">
        <f>ROUND(E131*H131,2)</f>
        <v>0</v>
      </c>
      <c r="J131" s="230"/>
      <c r="K131" s="231">
        <f>ROUND(E131*J131,2)</f>
        <v>0</v>
      </c>
      <c r="L131" s="231">
        <v>21</v>
      </c>
      <c r="M131" s="231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/>
      <c r="T131" s="232">
        <v>0</v>
      </c>
      <c r="U131" s="231">
        <f>ROUND(E131*T131,2)</f>
        <v>0</v>
      </c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 t="s">
        <v>121</v>
      </c>
      <c r="AF131" s="215"/>
      <c r="AG131" s="215"/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16">
        <v>50</v>
      </c>
      <c r="B132" s="221" t="s">
        <v>269</v>
      </c>
      <c r="C132" s="266" t="s">
        <v>270</v>
      </c>
      <c r="D132" s="223" t="s">
        <v>160</v>
      </c>
      <c r="E132" s="226">
        <v>237</v>
      </c>
      <c r="F132" s="230"/>
      <c r="G132" s="231">
        <f>ROUND(E132*F132,2)</f>
        <v>0</v>
      </c>
      <c r="H132" s="230"/>
      <c r="I132" s="231">
        <f>ROUND(E132*H132,2)</f>
        <v>0</v>
      </c>
      <c r="J132" s="230"/>
      <c r="K132" s="231">
        <f>ROUND(E132*J132,2)</f>
        <v>0</v>
      </c>
      <c r="L132" s="231">
        <v>21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/>
      <c r="T132" s="232">
        <v>0</v>
      </c>
      <c r="U132" s="231">
        <f>ROUND(E132*T132,2)</f>
        <v>0</v>
      </c>
      <c r="V132" s="215"/>
      <c r="W132" s="215"/>
      <c r="X132" s="215"/>
      <c r="Y132" s="215"/>
      <c r="Z132" s="215"/>
      <c r="AA132" s="215"/>
      <c r="AB132" s="215"/>
      <c r="AC132" s="215"/>
      <c r="AD132" s="215"/>
      <c r="AE132" s="215" t="s">
        <v>121</v>
      </c>
      <c r="AF132" s="215"/>
      <c r="AG132" s="215"/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16"/>
      <c r="B133" s="221"/>
      <c r="C133" s="267" t="s">
        <v>271</v>
      </c>
      <c r="D133" s="224"/>
      <c r="E133" s="227">
        <v>237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2"/>
      <c r="U133" s="231"/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 t="s">
        <v>123</v>
      </c>
      <c r="AF133" s="215">
        <v>0</v>
      </c>
      <c r="AG133" s="215"/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16">
        <v>51</v>
      </c>
      <c r="B134" s="221" t="s">
        <v>272</v>
      </c>
      <c r="C134" s="266" t="s">
        <v>273</v>
      </c>
      <c r="D134" s="223" t="s">
        <v>160</v>
      </c>
      <c r="E134" s="226">
        <v>11.85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21</v>
      </c>
      <c r="M134" s="231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/>
      <c r="T134" s="232">
        <v>0.94199999999999995</v>
      </c>
      <c r="U134" s="231">
        <f>ROUND(E134*T134,2)</f>
        <v>11.16</v>
      </c>
      <c r="V134" s="215"/>
      <c r="W134" s="215"/>
      <c r="X134" s="215"/>
      <c r="Y134" s="215"/>
      <c r="Z134" s="215"/>
      <c r="AA134" s="215"/>
      <c r="AB134" s="215"/>
      <c r="AC134" s="215"/>
      <c r="AD134" s="215"/>
      <c r="AE134" s="215" t="s">
        <v>121</v>
      </c>
      <c r="AF134" s="215"/>
      <c r="AG134" s="215"/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16">
        <v>52</v>
      </c>
      <c r="B135" s="221" t="s">
        <v>274</v>
      </c>
      <c r="C135" s="266" t="s">
        <v>275</v>
      </c>
      <c r="D135" s="223" t="s">
        <v>160</v>
      </c>
      <c r="E135" s="226">
        <v>35.549999999999997</v>
      </c>
      <c r="F135" s="230"/>
      <c r="G135" s="231">
        <f>ROUND(E135*F135,2)</f>
        <v>0</v>
      </c>
      <c r="H135" s="230"/>
      <c r="I135" s="231">
        <f>ROUND(E135*H135,2)</f>
        <v>0</v>
      </c>
      <c r="J135" s="230"/>
      <c r="K135" s="231">
        <f>ROUND(E135*J135,2)</f>
        <v>0</v>
      </c>
      <c r="L135" s="231">
        <v>21</v>
      </c>
      <c r="M135" s="231">
        <f>G135*(1+L135/100)</f>
        <v>0</v>
      </c>
      <c r="N135" s="231">
        <v>0</v>
      </c>
      <c r="O135" s="231">
        <f>ROUND(E135*N135,2)</f>
        <v>0</v>
      </c>
      <c r="P135" s="231">
        <v>0</v>
      </c>
      <c r="Q135" s="231">
        <f>ROUND(E135*P135,2)</f>
        <v>0</v>
      </c>
      <c r="R135" s="231"/>
      <c r="S135" s="231"/>
      <c r="T135" s="232">
        <v>0.105</v>
      </c>
      <c r="U135" s="231">
        <f>ROUND(E135*T135,2)</f>
        <v>3.73</v>
      </c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 t="s">
        <v>121</v>
      </c>
      <c r="AF135" s="215"/>
      <c r="AG135" s="215"/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16"/>
      <c r="B136" s="221"/>
      <c r="C136" s="267" t="s">
        <v>276</v>
      </c>
      <c r="D136" s="224"/>
      <c r="E136" s="227">
        <v>35.549999999999997</v>
      </c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2"/>
      <c r="U136" s="231"/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 t="s">
        <v>123</v>
      </c>
      <c r="AF136" s="215">
        <v>0</v>
      </c>
      <c r="AG136" s="215"/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44">
        <v>53</v>
      </c>
      <c r="B137" s="245" t="s">
        <v>277</v>
      </c>
      <c r="C137" s="269" t="s">
        <v>278</v>
      </c>
      <c r="D137" s="246" t="s">
        <v>160</v>
      </c>
      <c r="E137" s="247">
        <v>0.43</v>
      </c>
      <c r="F137" s="248"/>
      <c r="G137" s="249">
        <f>ROUND(E137*F137,2)</f>
        <v>0</v>
      </c>
      <c r="H137" s="248"/>
      <c r="I137" s="249">
        <f>ROUND(E137*H137,2)</f>
        <v>0</v>
      </c>
      <c r="J137" s="248"/>
      <c r="K137" s="249">
        <f>ROUND(E137*J137,2)</f>
        <v>0</v>
      </c>
      <c r="L137" s="249">
        <v>21</v>
      </c>
      <c r="M137" s="249">
        <f>G137*(1+L137/100)</f>
        <v>0</v>
      </c>
      <c r="N137" s="249">
        <v>0</v>
      </c>
      <c r="O137" s="249">
        <f>ROUND(E137*N137,2)</f>
        <v>0</v>
      </c>
      <c r="P137" s="249">
        <v>0</v>
      </c>
      <c r="Q137" s="249">
        <f>ROUND(E137*P137,2)</f>
        <v>0</v>
      </c>
      <c r="R137" s="249"/>
      <c r="S137" s="249"/>
      <c r="T137" s="250">
        <v>0</v>
      </c>
      <c r="U137" s="249">
        <f>ROUND(E137*T137,2)</f>
        <v>0</v>
      </c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 t="s">
        <v>121</v>
      </c>
      <c r="AF137" s="215"/>
      <c r="AG137" s="215"/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x14ac:dyDescent="0.2">
      <c r="A138" s="6"/>
      <c r="B138" s="7" t="s">
        <v>247</v>
      </c>
      <c r="C138" s="270" t="s">
        <v>247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C138">
        <v>15</v>
      </c>
      <c r="AD138">
        <v>21</v>
      </c>
    </row>
    <row r="139" spans="1:60" x14ac:dyDescent="0.2">
      <c r="A139" s="251"/>
      <c r="B139" s="252">
        <v>26</v>
      </c>
      <c r="C139" s="271" t="s">
        <v>247</v>
      </c>
      <c r="D139" s="253"/>
      <c r="E139" s="254"/>
      <c r="F139" s="254"/>
      <c r="G139" s="265">
        <f>G8+G11+G14+G20+G22+G38+G40+G53+G72+G74+G82+G85+G88+G105+G117+G119+G129</f>
        <v>0</v>
      </c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C139">
        <f>SUMIF(L7:L137,AC138,G7:G137)</f>
        <v>0</v>
      </c>
      <c r="AD139">
        <f>SUMIF(L7:L137,AD138,G7:G137)</f>
        <v>0</v>
      </c>
      <c r="AE139" t="s">
        <v>279</v>
      </c>
    </row>
    <row r="140" spans="1:60" x14ac:dyDescent="0.2">
      <c r="A140" s="6"/>
      <c r="B140" s="7" t="s">
        <v>247</v>
      </c>
      <c r="C140" s="270" t="s">
        <v>247</v>
      </c>
      <c r="D140" s="9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6"/>
      <c r="B141" s="7" t="s">
        <v>247</v>
      </c>
      <c r="C141" s="270" t="s">
        <v>247</v>
      </c>
      <c r="D141" s="9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55">
        <v>33</v>
      </c>
      <c r="B142" s="255"/>
      <c r="C142" s="272"/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56"/>
      <c r="B143" s="257"/>
      <c r="C143" s="273"/>
      <c r="D143" s="257"/>
      <c r="E143" s="257"/>
      <c r="F143" s="257"/>
      <c r="G143" s="258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E143" t="s">
        <v>280</v>
      </c>
    </row>
    <row r="144" spans="1:60" x14ac:dyDescent="0.2">
      <c r="A144" s="259"/>
      <c r="B144" s="260"/>
      <c r="C144" s="274"/>
      <c r="D144" s="260"/>
      <c r="E144" s="260"/>
      <c r="F144" s="260"/>
      <c r="G144" s="261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9"/>
      <c r="B145" s="260"/>
      <c r="C145" s="274"/>
      <c r="D145" s="260"/>
      <c r="E145" s="260"/>
      <c r="F145" s="260"/>
      <c r="G145" s="261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59"/>
      <c r="B146" s="260"/>
      <c r="C146" s="274"/>
      <c r="D146" s="260"/>
      <c r="E146" s="260"/>
      <c r="F146" s="260"/>
      <c r="G146" s="261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62"/>
      <c r="B147" s="263"/>
      <c r="C147" s="275"/>
      <c r="D147" s="263"/>
      <c r="E147" s="263"/>
      <c r="F147" s="263"/>
      <c r="G147" s="264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6"/>
      <c r="B148" s="7" t="s">
        <v>247</v>
      </c>
      <c r="C148" s="270" t="s">
        <v>247</v>
      </c>
      <c r="D148" s="9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C149" s="276"/>
      <c r="D149" s="196"/>
      <c r="AE149" t="s">
        <v>281</v>
      </c>
    </row>
    <row r="150" spans="1:31" x14ac:dyDescent="0.2">
      <c r="D150" s="196"/>
    </row>
    <row r="151" spans="1:31" x14ac:dyDescent="0.2">
      <c r="D151" s="196"/>
    </row>
    <row r="152" spans="1:31" x14ac:dyDescent="0.2">
      <c r="D152" s="196"/>
    </row>
    <row r="153" spans="1:31" x14ac:dyDescent="0.2">
      <c r="D153" s="196"/>
    </row>
    <row r="154" spans="1:31" x14ac:dyDescent="0.2">
      <c r="D154" s="196"/>
    </row>
    <row r="155" spans="1:31" x14ac:dyDescent="0.2">
      <c r="D155" s="196"/>
    </row>
    <row r="156" spans="1:31" x14ac:dyDescent="0.2">
      <c r="D156" s="196"/>
    </row>
    <row r="157" spans="1:31" x14ac:dyDescent="0.2">
      <c r="D157" s="196"/>
    </row>
    <row r="158" spans="1:31" x14ac:dyDescent="0.2">
      <c r="D158" s="196"/>
    </row>
    <row r="159" spans="1:31" x14ac:dyDescent="0.2">
      <c r="D159" s="196"/>
    </row>
    <row r="160" spans="1:31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6">
    <mergeCell ref="A1:G1"/>
    <mergeCell ref="C2:G2"/>
    <mergeCell ref="C3:G3"/>
    <mergeCell ref="C4:G4"/>
    <mergeCell ref="A142:C142"/>
    <mergeCell ref="A143:G14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Kubala Jaroslav</dc:creator>
  <cp:lastModifiedBy>Kubala Jaroslav</cp:lastModifiedBy>
  <cp:lastPrinted>2014-02-28T09:52:57Z</cp:lastPrinted>
  <dcterms:created xsi:type="dcterms:W3CDTF">2009-04-08T07:15:50Z</dcterms:created>
  <dcterms:modified xsi:type="dcterms:W3CDTF">2018-04-26T06:18:32Z</dcterms:modified>
</cp:coreProperties>
</file>